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C DEOEPAP\INFO\ESTADISTICA ELECTORAL\2025\07-Archivos\8 DATOS RELEVANTES\8.2 CANDIDATURAS ELECTAS\8.2.2 ACCIONES AFIRMATIVAS\EXCEL\"/>
    </mc:Choice>
  </mc:AlternateContent>
  <xr:revisionPtr revIDLastSave="0" documentId="13_ncr:1_{26BCE7A1-788D-4FB0-A368-43F8A0EBB9A3}" xr6:coauthVersionLast="47" xr6:coauthVersionMax="47" xr10:uidLastSave="{00000000-0000-0000-0000-000000000000}"/>
  <bookViews>
    <workbookView xWindow="-135" yWindow="0" windowWidth="21450" windowHeight="15480" xr2:uid="{4E3CA3E3-F1C6-4F51-ACB1-929E2EABB5CA}"/>
  </bookViews>
  <sheets>
    <sheet name="JUNTAS MR" sheetId="1" r:id="rId1"/>
    <sheet name="JUNTAS RP" sheetId="2" r:id="rId2"/>
    <sheet name="GRÁFICA JM MR" sheetId="4" r:id="rId3"/>
    <sheet name="GRÁFICA JM RP" sheetId="5" r:id="rId4"/>
    <sheet name="GRÁFICA JM MR Y RP" sheetId="6" r:id="rId5"/>
    <sheet name="GRÁFICA" sheetId="3" r:id="rId6"/>
  </sheets>
  <definedNames>
    <definedName name="_xlnm.Print_Area" localSheetId="5">GRÁFICA!$A$1:$N$38</definedName>
    <definedName name="_xlnm.Print_Area" localSheetId="2">'GRÁFICA JM MR'!$A$1:$O$46</definedName>
    <definedName name="_xlnm.Print_Area" localSheetId="4">'GRÁFICA JM MR Y RP'!$A$1:$O$46</definedName>
    <definedName name="_xlnm.Print_Area" localSheetId="3">'GRÁFICA JM RP'!$A$1:$O$46</definedName>
    <definedName name="_xlnm.Print_Area" localSheetId="0">'JUNTAS MR'!$A$1:$H$116</definedName>
    <definedName name="_xlnm.Print_Area" localSheetId="1">'JUNTAS RP'!$A$1:$E$28</definedName>
    <definedName name="_xlnm.Print_Titles" localSheetId="5">GRÁFICA!$1:$6</definedName>
    <definedName name="_xlnm.Print_Titles" localSheetId="2">'GRÁFICA JM MR'!$1:$6</definedName>
    <definedName name="_xlnm.Print_Titles" localSheetId="4">'GRÁFICA JM MR Y RP'!$1:$6</definedName>
    <definedName name="_xlnm.Print_Titles" localSheetId="3">'GRÁFICA JM RP'!$1:$6</definedName>
    <definedName name="_xlnm.Print_Titles" localSheetId="0">'JUNTAS MR'!$1:$6</definedName>
    <definedName name="_xlnm.Print_Titles" localSheetId="1">'JUNTAS RP'!$1:$6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6" l="1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8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9" i="6"/>
  <c r="D8" i="6"/>
  <c r="N28" i="6" l="1"/>
  <c r="G28" i="6" s="1"/>
  <c r="N27" i="6"/>
  <c r="G27" i="6" s="1"/>
  <c r="N26" i="6"/>
  <c r="I26" i="6" s="1"/>
  <c r="N25" i="6"/>
  <c r="I25" i="6"/>
  <c r="G25" i="6"/>
  <c r="E25" i="6"/>
  <c r="N23" i="6"/>
  <c r="K23" i="6"/>
  <c r="I23" i="6"/>
  <c r="G23" i="6"/>
  <c r="E23" i="6"/>
  <c r="N21" i="6"/>
  <c r="E21" i="6" s="1"/>
  <c r="N19" i="6"/>
  <c r="G19" i="6" s="1"/>
  <c r="N17" i="6"/>
  <c r="I17" i="6" s="1"/>
  <c r="N16" i="6"/>
  <c r="E16" i="6"/>
  <c r="N15" i="6"/>
  <c r="K15" i="6" s="1"/>
  <c r="N13" i="6"/>
  <c r="M13" i="6" s="1"/>
  <c r="N12" i="6"/>
  <c r="K12" i="6" s="1"/>
  <c r="N10" i="6"/>
  <c r="F30" i="6"/>
  <c r="L30" i="6"/>
  <c r="H30" i="6"/>
  <c r="N8" i="6"/>
  <c r="K21" i="6" l="1"/>
  <c r="M21" i="6"/>
  <c r="E27" i="6"/>
  <c r="K10" i="6"/>
  <c r="E12" i="6"/>
  <c r="G12" i="6"/>
  <c r="I12" i="6"/>
  <c r="G21" i="6"/>
  <c r="M12" i="6"/>
  <c r="I21" i="6"/>
  <c r="G26" i="6"/>
  <c r="K26" i="6"/>
  <c r="M26" i="6"/>
  <c r="G15" i="6"/>
  <c r="I15" i="6"/>
  <c r="I19" i="6"/>
  <c r="G8" i="6"/>
  <c r="K19" i="6"/>
  <c r="M15" i="6"/>
  <c r="M19" i="6"/>
  <c r="K27" i="6"/>
  <c r="M27" i="6"/>
  <c r="K8" i="6"/>
  <c r="G16" i="6"/>
  <c r="I16" i="6"/>
  <c r="I24" i="6"/>
  <c r="I28" i="6"/>
  <c r="M16" i="6"/>
  <c r="K28" i="6"/>
  <c r="M28" i="6"/>
  <c r="G13" i="6"/>
  <c r="G17" i="6"/>
  <c r="I13" i="6"/>
  <c r="G29" i="6"/>
  <c r="K13" i="6"/>
  <c r="K17" i="6"/>
  <c r="I29" i="6"/>
  <c r="M10" i="6"/>
  <c r="E10" i="6"/>
  <c r="M17" i="6"/>
  <c r="I10" i="6"/>
  <c r="M25" i="6"/>
  <c r="E15" i="6"/>
  <c r="E17" i="6"/>
  <c r="N18" i="6"/>
  <c r="M18" i="6" s="1"/>
  <c r="E8" i="6"/>
  <c r="N9" i="6"/>
  <c r="E9" i="6" s="1"/>
  <c r="E28" i="6"/>
  <c r="N29" i="6"/>
  <c r="M29" i="6" s="1"/>
  <c r="E19" i="6"/>
  <c r="N20" i="6"/>
  <c r="E20" i="6" s="1"/>
  <c r="D30" i="6"/>
  <c r="I27" i="6"/>
  <c r="E26" i="6"/>
  <c r="N11" i="6"/>
  <c r="E11" i="6" s="1"/>
  <c r="M23" i="6"/>
  <c r="N22" i="6"/>
  <c r="M22" i="6" s="1"/>
  <c r="J30" i="6"/>
  <c r="M8" i="6"/>
  <c r="E13" i="6"/>
  <c r="N14" i="6"/>
  <c r="M14" i="6" s="1"/>
  <c r="I8" i="6"/>
  <c r="N24" i="6"/>
  <c r="K24" i="6" s="1"/>
  <c r="K25" i="6"/>
  <c r="G10" i="6"/>
  <c r="K16" i="6"/>
  <c r="K29" i="6" l="1"/>
  <c r="K20" i="6"/>
  <c r="G24" i="6"/>
  <c r="M11" i="6"/>
  <c r="G9" i="6"/>
  <c r="K11" i="6"/>
  <c r="I11" i="6"/>
  <c r="I20" i="6"/>
  <c r="K22" i="6"/>
  <c r="M9" i="6"/>
  <c r="E24" i="6"/>
  <c r="E29" i="6"/>
  <c r="G20" i="6"/>
  <c r="G11" i="6"/>
  <c r="I22" i="6"/>
  <c r="E18" i="6"/>
  <c r="G18" i="6"/>
  <c r="K9" i="6"/>
  <c r="K18" i="6"/>
  <c r="M24" i="6"/>
  <c r="I14" i="6"/>
  <c r="K14" i="6"/>
  <c r="I9" i="6"/>
  <c r="G22" i="6"/>
  <c r="I18" i="6"/>
  <c r="E14" i="6"/>
  <c r="M20" i="6"/>
  <c r="E22" i="6"/>
  <c r="N30" i="6"/>
  <c r="G14" i="6"/>
  <c r="I30" i="6" l="1"/>
  <c r="G30" i="6"/>
  <c r="M30" i="6"/>
  <c r="K30" i="6"/>
  <c r="E30" i="6"/>
  <c r="M30" i="5"/>
  <c r="K30" i="5"/>
  <c r="I30" i="5"/>
  <c r="G30" i="5"/>
  <c r="E30" i="5"/>
  <c r="N30" i="4"/>
  <c r="N30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N21" i="5" s="1"/>
  <c r="L22" i="5"/>
  <c r="L23" i="5"/>
  <c r="L24" i="5"/>
  <c r="L25" i="5"/>
  <c r="L26" i="5"/>
  <c r="L27" i="5"/>
  <c r="L28" i="5"/>
  <c r="L29" i="5"/>
  <c r="J9" i="5"/>
  <c r="J10" i="5"/>
  <c r="J11" i="5"/>
  <c r="J12" i="5"/>
  <c r="J13" i="5"/>
  <c r="J14" i="5"/>
  <c r="J15" i="5"/>
  <c r="J16" i="5"/>
  <c r="J17" i="5"/>
  <c r="J18" i="5"/>
  <c r="N18" i="5" s="1"/>
  <c r="G18" i="5" s="1"/>
  <c r="J19" i="5"/>
  <c r="J20" i="5"/>
  <c r="J21" i="5"/>
  <c r="J22" i="5"/>
  <c r="J23" i="5"/>
  <c r="J24" i="5"/>
  <c r="J25" i="5"/>
  <c r="J26" i="5"/>
  <c r="J27" i="5"/>
  <c r="J28" i="5"/>
  <c r="J29" i="5"/>
  <c r="H9" i="5"/>
  <c r="H10" i="5"/>
  <c r="H11" i="5"/>
  <c r="H12" i="5"/>
  <c r="H13" i="5"/>
  <c r="H14" i="5"/>
  <c r="H15" i="5"/>
  <c r="H16" i="5"/>
  <c r="H17" i="5"/>
  <c r="N17" i="5" s="1"/>
  <c r="K17" i="5" s="1"/>
  <c r="H18" i="5"/>
  <c r="H19" i="5"/>
  <c r="H20" i="5"/>
  <c r="H21" i="5"/>
  <c r="H22" i="5"/>
  <c r="H23" i="5"/>
  <c r="H24" i="5"/>
  <c r="H25" i="5"/>
  <c r="H26" i="5"/>
  <c r="H27" i="5"/>
  <c r="H28" i="5"/>
  <c r="H29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N22" i="5" s="1"/>
  <c r="F23" i="5"/>
  <c r="F24" i="5"/>
  <c r="F25" i="5"/>
  <c r="F26" i="5"/>
  <c r="F27" i="5"/>
  <c r="F28" i="5"/>
  <c r="F29" i="5"/>
  <c r="L8" i="5"/>
  <c r="J8" i="5"/>
  <c r="H8" i="5"/>
  <c r="F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8" i="5"/>
  <c r="N14" i="5" l="1"/>
  <c r="N15" i="5"/>
  <c r="M15" i="5" s="1"/>
  <c r="H30" i="5"/>
  <c r="I17" i="5"/>
  <c r="E17" i="5"/>
  <c r="N11" i="5"/>
  <c r="I11" i="5" s="1"/>
  <c r="M17" i="5"/>
  <c r="N10" i="5"/>
  <c r="I10" i="5" s="1"/>
  <c r="N27" i="5"/>
  <c r="I27" i="5" s="1"/>
  <c r="N26" i="5"/>
  <c r="N24" i="5"/>
  <c r="E24" i="5" s="1"/>
  <c r="M26" i="5"/>
  <c r="E26" i="5"/>
  <c r="D30" i="5"/>
  <c r="K26" i="5"/>
  <c r="N23" i="5"/>
  <c r="E23" i="5" s="1"/>
  <c r="N19" i="5"/>
  <c r="E19" i="5" s="1"/>
  <c r="G26" i="5"/>
  <c r="I26" i="5"/>
  <c r="G19" i="5"/>
  <c r="N20" i="5"/>
  <c r="E20" i="5" s="1"/>
  <c r="N28" i="5"/>
  <c r="K28" i="5" s="1"/>
  <c r="N25" i="5"/>
  <c r="E25" i="5" s="1"/>
  <c r="G17" i="5"/>
  <c r="G21" i="5"/>
  <c r="I21" i="5"/>
  <c r="E14" i="5"/>
  <c r="K14" i="5"/>
  <c r="M21" i="5"/>
  <c r="I14" i="5"/>
  <c r="K10" i="5"/>
  <c r="G22" i="5"/>
  <c r="M10" i="5"/>
  <c r="M14" i="5"/>
  <c r="I18" i="5"/>
  <c r="I22" i="5"/>
  <c r="K18" i="5"/>
  <c r="K22" i="5"/>
  <c r="G11" i="5"/>
  <c r="G15" i="5"/>
  <c r="M18" i="5"/>
  <c r="M22" i="5"/>
  <c r="I15" i="5"/>
  <c r="K15" i="5"/>
  <c r="E21" i="5"/>
  <c r="J30" i="5"/>
  <c r="G14" i="5"/>
  <c r="N8" i="5"/>
  <c r="I8" i="5" s="1"/>
  <c r="K21" i="5"/>
  <c r="E27" i="5"/>
  <c r="E18" i="5"/>
  <c r="E22" i="5"/>
  <c r="N29" i="5"/>
  <c r="G29" i="5" s="1"/>
  <c r="F30" i="5"/>
  <c r="N13" i="5"/>
  <c r="G13" i="5" s="1"/>
  <c r="L30" i="5"/>
  <c r="E15" i="5"/>
  <c r="N9" i="5"/>
  <c r="K9" i="5" s="1"/>
  <c r="N12" i="5"/>
  <c r="E12" i="5" s="1"/>
  <c r="N16" i="5"/>
  <c r="I16" i="5" s="1"/>
  <c r="E8" i="4"/>
  <c r="J30" i="4"/>
  <c r="H30" i="4"/>
  <c r="F30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30" i="4" s="1"/>
  <c r="L25" i="4"/>
  <c r="L26" i="4"/>
  <c r="L27" i="4"/>
  <c r="L28" i="4"/>
  <c r="L29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L8" i="4"/>
  <c r="J8" i="4"/>
  <c r="H8" i="4"/>
  <c r="F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8" i="4"/>
  <c r="M8" i="3"/>
  <c r="K8" i="3"/>
  <c r="I8" i="3"/>
  <c r="G8" i="3"/>
  <c r="E8" i="3"/>
  <c r="C8" i="3"/>
  <c r="N29" i="4"/>
  <c r="M24" i="5" l="1"/>
  <c r="K24" i="5"/>
  <c r="E10" i="5"/>
  <c r="E13" i="5"/>
  <c r="E9" i="5"/>
  <c r="E11" i="5"/>
  <c r="K20" i="5"/>
  <c r="I24" i="5"/>
  <c r="G24" i="5"/>
  <c r="K27" i="5"/>
  <c r="M11" i="5"/>
  <c r="K11" i="5"/>
  <c r="M27" i="5"/>
  <c r="M23" i="5"/>
  <c r="M19" i="5"/>
  <c r="I20" i="5"/>
  <c r="G20" i="5"/>
  <c r="I23" i="5"/>
  <c r="K19" i="5"/>
  <c r="I19" i="5"/>
  <c r="K23" i="5"/>
  <c r="G27" i="5"/>
  <c r="K13" i="5"/>
  <c r="M13" i="5"/>
  <c r="G10" i="5"/>
  <c r="I13" i="5"/>
  <c r="K25" i="5"/>
  <c r="G28" i="5"/>
  <c r="I25" i="5"/>
  <c r="M28" i="5"/>
  <c r="G16" i="5"/>
  <c r="M25" i="5"/>
  <c r="I28" i="5"/>
  <c r="E16" i="5"/>
  <c r="I9" i="5"/>
  <c r="G25" i="5"/>
  <c r="M20" i="5"/>
  <c r="G23" i="5"/>
  <c r="G9" i="5"/>
  <c r="E28" i="5"/>
  <c r="G8" i="5"/>
  <c r="G12" i="5"/>
  <c r="M12" i="5"/>
  <c r="K8" i="5"/>
  <c r="M29" i="5"/>
  <c r="M16" i="5"/>
  <c r="K29" i="5"/>
  <c r="M8" i="5"/>
  <c r="E8" i="5"/>
  <c r="M9" i="5"/>
  <c r="K16" i="5"/>
  <c r="E29" i="5"/>
  <c r="K12" i="5"/>
  <c r="I29" i="5"/>
  <c r="I12" i="5"/>
  <c r="N20" i="4"/>
  <c r="E20" i="4" s="1"/>
  <c r="N23" i="4"/>
  <c r="G23" i="4" s="1"/>
  <c r="N11" i="4"/>
  <c r="E11" i="4" s="1"/>
  <c r="N27" i="4"/>
  <c r="I27" i="4" s="1"/>
  <c r="N25" i="4"/>
  <c r="K25" i="4" s="1"/>
  <c r="N8" i="4"/>
  <c r="D30" i="4"/>
  <c r="N12" i="4"/>
  <c r="M12" i="4" s="1"/>
  <c r="N16" i="4"/>
  <c r="I16" i="4" s="1"/>
  <c r="G20" i="4"/>
  <c r="I20" i="4"/>
  <c r="M20" i="4"/>
  <c r="N22" i="4"/>
  <c r="I22" i="4" s="1"/>
  <c r="K20" i="4"/>
  <c r="N14" i="4"/>
  <c r="K14" i="4" s="1"/>
  <c r="N18" i="4"/>
  <c r="G18" i="4" s="1"/>
  <c r="K23" i="4"/>
  <c r="M23" i="4"/>
  <c r="G29" i="4"/>
  <c r="I29" i="4"/>
  <c r="K29" i="4"/>
  <c r="M29" i="4"/>
  <c r="N17" i="4"/>
  <c r="G17" i="4" s="1"/>
  <c r="N13" i="4"/>
  <c r="K13" i="4" s="1"/>
  <c r="N24" i="4"/>
  <c r="E24" i="4" s="1"/>
  <c r="N26" i="4"/>
  <c r="E26" i="4" s="1"/>
  <c r="N28" i="4"/>
  <c r="E28" i="4" s="1"/>
  <c r="N19" i="4"/>
  <c r="E19" i="4" s="1"/>
  <c r="N10" i="4"/>
  <c r="M10" i="4" s="1"/>
  <c r="E29" i="4"/>
  <c r="N21" i="4"/>
  <c r="E21" i="4" s="1"/>
  <c r="N15" i="4"/>
  <c r="I15" i="4" s="1"/>
  <c r="E23" i="4"/>
  <c r="N9" i="4"/>
  <c r="G8" i="4"/>
  <c r="M8" i="4"/>
  <c r="K16" i="4" l="1"/>
  <c r="G16" i="4"/>
  <c r="I12" i="4"/>
  <c r="G12" i="4"/>
  <c r="I23" i="4"/>
  <c r="G27" i="4"/>
  <c r="K17" i="4"/>
  <c r="M24" i="4"/>
  <c r="E17" i="4"/>
  <c r="G11" i="4"/>
  <c r="G25" i="4"/>
  <c r="K11" i="4"/>
  <c r="E27" i="4"/>
  <c r="M27" i="4"/>
  <c r="E25" i="4"/>
  <c r="K27" i="4"/>
  <c r="I11" i="4"/>
  <c r="M11" i="4"/>
  <c r="M25" i="4"/>
  <c r="I25" i="4"/>
  <c r="M22" i="4"/>
  <c r="M13" i="4"/>
  <c r="I30" i="4"/>
  <c r="K8" i="4"/>
  <c r="I8" i="4"/>
  <c r="E16" i="4"/>
  <c r="E12" i="4"/>
  <c r="K18" i="4"/>
  <c r="E18" i="4"/>
  <c r="E22" i="4"/>
  <c r="G14" i="4"/>
  <c r="I14" i="4"/>
  <c r="I18" i="4"/>
  <c r="K22" i="4"/>
  <c r="M17" i="4"/>
  <c r="E13" i="4"/>
  <c r="K28" i="4"/>
  <c r="K24" i="4"/>
  <c r="K10" i="4"/>
  <c r="M16" i="4"/>
  <c r="I28" i="4"/>
  <c r="I24" i="4"/>
  <c r="M14" i="4"/>
  <c r="M19" i="4"/>
  <c r="M28" i="4"/>
  <c r="K19" i="4"/>
  <c r="M21" i="4"/>
  <c r="I10" i="4"/>
  <c r="K12" i="4"/>
  <c r="M18" i="4"/>
  <c r="G22" i="4"/>
  <c r="E14" i="4"/>
  <c r="G24" i="4"/>
  <c r="M15" i="4"/>
  <c r="K21" i="4"/>
  <c r="G10" i="4"/>
  <c r="K15" i="4"/>
  <c r="I21" i="4"/>
  <c r="I19" i="4"/>
  <c r="G28" i="4"/>
  <c r="G19" i="4"/>
  <c r="E10" i="4"/>
  <c r="G15" i="4"/>
  <c r="M26" i="4"/>
  <c r="E15" i="4"/>
  <c r="G21" i="4"/>
  <c r="K26" i="4"/>
  <c r="I17" i="4"/>
  <c r="I26" i="4"/>
  <c r="I13" i="4"/>
  <c r="G26" i="4"/>
  <c r="G13" i="4"/>
  <c r="M9" i="4"/>
  <c r="I9" i="4"/>
  <c r="G9" i="4"/>
  <c r="K9" i="4"/>
  <c r="E9" i="4"/>
  <c r="E30" i="4" l="1"/>
  <c r="M30" i="4"/>
  <c r="G30" i="4"/>
  <c r="K30" i="4"/>
  <c r="I9" i="3"/>
  <c r="K9" i="3"/>
  <c r="G9" i="3" l="1"/>
  <c r="E9" i="3"/>
  <c r="C9" i="3"/>
  <c r="M9" i="3" l="1"/>
  <c r="I10" i="3"/>
  <c r="M10" i="3" l="1"/>
  <c r="J8" i="3"/>
  <c r="C10" i="3"/>
  <c r="E10" i="3"/>
  <c r="G10" i="3"/>
  <c r="K10" i="3"/>
  <c r="J10" i="3" l="1"/>
  <c r="J9" i="3"/>
  <c r="L9" i="3"/>
  <c r="H9" i="3"/>
  <c r="F9" i="3"/>
  <c r="D9" i="3"/>
  <c r="L8" i="3"/>
  <c r="H8" i="3"/>
  <c r="F8" i="3"/>
  <c r="D8" i="3"/>
  <c r="D10" i="3" l="1"/>
  <c r="F10" i="3"/>
  <c r="H10" i="3"/>
  <c r="L10" i="3"/>
</calcChain>
</file>

<file path=xl/sharedStrings.xml><?xml version="1.0" encoding="utf-8"?>
<sst xmlns="http://schemas.openxmlformats.org/spreadsheetml/2006/main" count="1266" uniqueCount="321">
  <si>
    <t>TOTAL</t>
  </si>
  <si>
    <t>PRINCIPIO DE MAYORÍA RELATIVA</t>
  </si>
  <si>
    <t>SUPLENTE</t>
  </si>
  <si>
    <t>PERTENECE A</t>
  </si>
  <si>
    <t>NOMBRE COMPLETO</t>
  </si>
  <si>
    <t>PRINCIPIO DE REPRESENTACIÓN PROPORCIONAL</t>
  </si>
  <si>
    <t>PARTIDO</t>
  </si>
  <si>
    <t>PRINCIPIO</t>
  </si>
  <si>
    <t>VALOR</t>
  </si>
  <si>
    <t>%</t>
  </si>
  <si>
    <t>MR</t>
  </si>
  <si>
    <t>RP</t>
  </si>
  <si>
    <t>ACCIÓN AFIRMATIVA</t>
  </si>
  <si>
    <t>ACCIONES AFIRMATIVAS EN LAS CANDIDATURAS ELECTAS</t>
  </si>
  <si>
    <t>INDÍGENA</t>
  </si>
  <si>
    <t>N/A</t>
  </si>
  <si>
    <t>JOVEN</t>
  </si>
  <si>
    <t>INTEGRACIÓN TOTAL POR ACCIÓN AFIRMATIVA</t>
  </si>
  <si>
    <t>ACCIONES AFIRMATIVAS</t>
  </si>
  <si>
    <t>DISCAPACIDAD</t>
  </si>
  <si>
    <t>CARGO</t>
  </si>
  <si>
    <t>PRESIDENTE/A</t>
  </si>
  <si>
    <t xml:space="preserve">REGIDOR/A   </t>
  </si>
  <si>
    <t xml:space="preserve">SÍNDICO/A   </t>
  </si>
  <si>
    <t>JUNTAS MUNICIPALES DEL ESTADO DE CAMPECHE</t>
  </si>
  <si>
    <t>JUNTA MUNICIPAL</t>
  </si>
  <si>
    <t>PICH</t>
  </si>
  <si>
    <t>TIXMUCUY</t>
  </si>
  <si>
    <t>ALFREDO V. BONFIL</t>
  </si>
  <si>
    <t>HAMPOLOL</t>
  </si>
  <si>
    <t>BÉCAL</t>
  </si>
  <si>
    <t>NUNKINÍ</t>
  </si>
  <si>
    <t>ATASTA</t>
  </si>
  <si>
    <t>MAMANTEL</t>
  </si>
  <si>
    <t>SABANCUY</t>
  </si>
  <si>
    <t>HOOL</t>
  </si>
  <si>
    <t>SIHOCHAC</t>
  </si>
  <si>
    <t>CARRILLO PUERTO</t>
  </si>
  <si>
    <t>POMUCH</t>
  </si>
  <si>
    <t>BOLONCHÉN DE REJÓN</t>
  </si>
  <si>
    <t>DZIBALCHÉN</t>
  </si>
  <si>
    <t>UKUM</t>
  </si>
  <si>
    <t>TINÚN</t>
  </si>
  <si>
    <t>CENTENARIO</t>
  </si>
  <si>
    <t>DIVISIÓN DEL NORTE</t>
  </si>
  <si>
    <t>MIGUEL HIDALGO Y COSTILLA</t>
  </si>
  <si>
    <t>MONCLOVA</t>
  </si>
  <si>
    <t>CONSTITUCIÓN</t>
  </si>
  <si>
    <t>LGBTTTIQ+</t>
  </si>
  <si>
    <t>JOSE MANUEL PEDRAZA PECH</t>
  </si>
  <si>
    <t>GLADYS ROSMERY GARCIA GARCIA</t>
  </si>
  <si>
    <t>RUBEN GONZALEZ GUEVARA</t>
  </si>
  <si>
    <t>JACQUELINE YURITH CHI CAHUICH</t>
  </si>
  <si>
    <t>JUAQUIN ALBERTO DE LA CRUZ YEH BRITO</t>
  </si>
  <si>
    <t>VICTOR JESUS VIVAS CHACON</t>
  </si>
  <si>
    <t>NELSY RUBI NAJERA HUICAB</t>
  </si>
  <si>
    <t>ANTONIO COOL TAMAY</t>
  </si>
  <si>
    <t>ANA CRISTINA MATIAS JIMENEZ</t>
  </si>
  <si>
    <t>GUADALUPE VICTORIA PEREZ AGUILAR</t>
  </si>
  <si>
    <t>MORENA</t>
  </si>
  <si>
    <t>PT</t>
  </si>
  <si>
    <t>PVEM</t>
  </si>
  <si>
    <t>LINI FLORENCIA NOH CU</t>
  </si>
  <si>
    <t>FERNANDO UICAB ALPUCHE</t>
  </si>
  <si>
    <t>VERONICA ARACELY REYES SANDOVAL</t>
  </si>
  <si>
    <t>BLANCA DE LA CRUZ ZAMORA PECH</t>
  </si>
  <si>
    <t>NOEMI ALEJANDRA KU CANTUN</t>
  </si>
  <si>
    <t>SANDY ESMERALDA CANTO MEDINA</t>
  </si>
  <si>
    <t>VICTORIA ARELI CENTENO JIMENEZ</t>
  </si>
  <si>
    <t>ICELA REYES MONTERO</t>
  </si>
  <si>
    <t>NOHEMY GUADALUPE SALAZAR CHI</t>
  </si>
  <si>
    <t>GENOVEVA OLIVARES MEDINA</t>
  </si>
  <si>
    <t>LUIS ARMANDO GARCIA SALAZAR</t>
  </si>
  <si>
    <t>BRENDA ARACELY PEREZ GONZALEZ</t>
  </si>
  <si>
    <t>JOSE DE LOS ANGELES SALAZAR HUCHIN</t>
  </si>
  <si>
    <t>ROSA MARIA BENAVIDES MARTINEZ</t>
  </si>
  <si>
    <t>FERNANDO MUÑOZ LEDEZMA</t>
  </si>
  <si>
    <t>MOVIMIENTO CIUDADANO</t>
  </si>
  <si>
    <t>ROBERTO SORIANO CASTILLO</t>
  </si>
  <si>
    <t>MONICA ASUNCION CAAMAL CAUICH</t>
  </si>
  <si>
    <t>JOSE MARTIN YEH GOMEZ</t>
  </si>
  <si>
    <t>ANA ISABEL HERNANDEZ TOLAMATL</t>
  </si>
  <si>
    <t>CARLOS FERNANDO HERNANDEZ MARIN</t>
  </si>
  <si>
    <t>MARCELINO CHAN PAREDES</t>
  </si>
  <si>
    <t>SULEYMA DE JESUS COLLI CHUC</t>
  </si>
  <si>
    <t>MARIO MAGDALENO MAY PANTI</t>
  </si>
  <si>
    <t>MARIA LIBRADA QUEN FLORES</t>
  </si>
  <si>
    <t>CARLOS MANUEL BAH AKE</t>
  </si>
  <si>
    <t>GLADIS DEL SOCORRO BALAN UC</t>
  </si>
  <si>
    <t>CANDELARIA US CHAN</t>
  </si>
  <si>
    <t>MARIA REINALDA NOH DZIB</t>
  </si>
  <si>
    <t>OLIVA CAROLINA SIMA CAHUICH</t>
  </si>
  <si>
    <t>BRENDA KARINA VICENTE FLORES</t>
  </si>
  <si>
    <t>LEIDY RUBY CAUICH AQUINO</t>
  </si>
  <si>
    <t>MARTIN ANTONIO AGUILAR FERRAEZ</t>
  </si>
  <si>
    <t>NUBIA ENEDINA CHI MARTINEZ</t>
  </si>
  <si>
    <t>ROMAN DE LOS ANGELES CENTENO KU</t>
  </si>
  <si>
    <t>LIBIA ARINDA CHI NOCEDA</t>
  </si>
  <si>
    <t>WUENDY CARIDAD FERNANDEZ ROSADO</t>
  </si>
  <si>
    <t>FRANCISCO JAVIER KU UC</t>
  </si>
  <si>
    <t>MARITZA COLLI CAN</t>
  </si>
  <si>
    <t>EVA NELLY ESTRADA OSALDE</t>
  </si>
  <si>
    <t>LILIA DE GUADALUPE CHI KUK</t>
  </si>
  <si>
    <t>RAFAEL RENE NAAL NAAL</t>
  </si>
  <si>
    <t>MARIA LEONIDES KANTUN CANUL</t>
  </si>
  <si>
    <t>GERARDO ENRIQUE KANTUN CAHUICH</t>
  </si>
  <si>
    <t>MARIA TOMASA CHIM HUCHIN</t>
  </si>
  <si>
    <t>FELIPE CAHUM HAAS</t>
  </si>
  <si>
    <t>BARTOLA SUAREZ NAAL</t>
  </si>
  <si>
    <t>MARIA AURORA SUAREZ MOO</t>
  </si>
  <si>
    <t>PABLO JOSE PECH CAHUICH</t>
  </si>
  <si>
    <t>MARIA PAULA COHUO HUCHIN</t>
  </si>
  <si>
    <t>IVONE EULOGIA TZEEK COLLI</t>
  </si>
  <si>
    <t>ROMEO REYES HERNANDEZ</t>
  </si>
  <si>
    <t>ISELA MENDEZ CORDERO</t>
  </si>
  <si>
    <t>FREDDY PANTOJA HUERTA</t>
  </si>
  <si>
    <t>DAMARIS PEREZ CRUZ</t>
  </si>
  <si>
    <t>JAIME AGUSTIN SOSA ARREGOITA</t>
  </si>
  <si>
    <t>JUVENTUD</t>
  </si>
  <si>
    <t>ABELARDO SANCHEZ PEREZ</t>
  </si>
  <si>
    <t>MARIA EMANUELA DE LA CRUZ CLEMENTE</t>
  </si>
  <si>
    <t>ALEXANDRO GARCIA MAY</t>
  </si>
  <si>
    <t>ALONDRA DEL CARMEN HEREDIA MARTINEZ</t>
  </si>
  <si>
    <t>OLGA ELVIRA ROBLES GUEVARA</t>
  </si>
  <si>
    <t>GUADALUPE JANETH IZQUIERDO MORALES</t>
  </si>
  <si>
    <t>ERNESTO HERNANDEZ LOPEZ</t>
  </si>
  <si>
    <t>PATRICIA PALOMEQUE MORALES</t>
  </si>
  <si>
    <t>ALEJANDRO LEYVA CORTES</t>
  </si>
  <si>
    <t>GLADYS VICTORIA MAGAÑA DAMIAN</t>
  </si>
  <si>
    <t>MARICELA MEDINA MEDINA</t>
  </si>
  <si>
    <t>DAVID RODRIGUEZ CENTENO</t>
  </si>
  <si>
    <t>MILAGROS GUADALUPE CRUZ GARCIA</t>
  </si>
  <si>
    <t>IGNACIO FELIX RAMIREZ</t>
  </si>
  <si>
    <t>SOFIA DEARA GOMEZ</t>
  </si>
  <si>
    <t>ZAIDE JOSSELIN DIAZ CHAN</t>
  </si>
  <si>
    <t>RUBEN ACOSTA DIAZ</t>
  </si>
  <si>
    <t>EVELIA AGUILAR SALAS</t>
  </si>
  <si>
    <t>EFREN OSORIO REYES</t>
  </si>
  <si>
    <t>ANGELICA PATRICIA HERRERA CANUL</t>
  </si>
  <si>
    <t>PATRICIA EDITH LOPEZ LOPEZ</t>
  </si>
  <si>
    <t>CARLOS MANUEL NOVELO MORENO</t>
  </si>
  <si>
    <t>ILIANA DE LA CRUZ CANDELERO</t>
  </si>
  <si>
    <t>EDGAR ANTONIO CASTILLO CAUICH</t>
  </si>
  <si>
    <t>ALMA MARISOL SANTISBON TREJO</t>
  </si>
  <si>
    <t>ERIKA LETICIA BRAVO PABLO</t>
  </si>
  <si>
    <t>ALEJANDRO PEDRO JUAN</t>
  </si>
  <si>
    <t>MARIA DEL CARMEN VARGAS SANDOVAL</t>
  </si>
  <si>
    <t>JOSE ALBERTO HUCHIN ARGUELLES</t>
  </si>
  <si>
    <t>ANGELICA MUY XICAY</t>
  </si>
  <si>
    <t>YADIRA MATEO PEDRO</t>
  </si>
  <si>
    <t>JOSE ALFREDO GODINEZ PABLO</t>
  </si>
  <si>
    <t>MILDRED GUADALUPE PEREZ VAZQUEZ</t>
  </si>
  <si>
    <t>CESAR MEHUJAEL CARRILLO MORALES</t>
  </si>
  <si>
    <t>PATRICIA CAPRIEL GABRIEL</t>
  </si>
  <si>
    <t>MARISOL CERVERA POOL</t>
  </si>
  <si>
    <t>SALVADOR MARTIN CACERES CHI</t>
  </si>
  <si>
    <t>JAVIER CHAN PECH</t>
  </si>
  <si>
    <t>FERNANDO ENRIQUE CHI BARANDA</t>
  </si>
  <si>
    <t>YENIFER ROCHA MEDINA</t>
  </si>
  <si>
    <t>ROSARIO BELEN XOOL BEYTIA</t>
  </si>
  <si>
    <t>VICENTE CASANOVA ARJONA</t>
  </si>
  <si>
    <t>MARGARITA KUUK AKE</t>
  </si>
  <si>
    <t>FERNANDO DEL JESUS CALAN CHAN</t>
  </si>
  <si>
    <t>MILDRED DEL SOCORRO GASCA MARTIN</t>
  </si>
  <si>
    <t>JOSE SANTOS DZIB EC</t>
  </si>
  <si>
    <t>WENDOLINE AVILA PUC</t>
  </si>
  <si>
    <t>JAVIER ELISEO EUAN CAUICH</t>
  </si>
  <si>
    <t>MARIA GRACIELA DEL SOCORRO CANUL ONTIVEROS</t>
  </si>
  <si>
    <t>ALDRI GUADALUPE DELGADO YAH</t>
  </si>
  <si>
    <t>MARCELINO CAN EUAN</t>
  </si>
  <si>
    <t>DIANELY DEL ROCIO UC POOT</t>
  </si>
  <si>
    <t>JOSE ALFREDO KANTUN CAMAL</t>
  </si>
  <si>
    <t>MARIBEL PALOMINO MAY</t>
  </si>
  <si>
    <t>SELENE CRISTAL CHAN TELLEZ</t>
  </si>
  <si>
    <t>ALEIDA GUADALUPE POOT EUAN</t>
  </si>
  <si>
    <t>BALDOMERO AKE EUAN</t>
  </si>
  <si>
    <t>MARIANA EUAN MARTIN</t>
  </si>
  <si>
    <t>MARTIN GERARDO PECH CHABLE</t>
  </si>
  <si>
    <t>ARACELI DEL ROCIO KUK CHI</t>
  </si>
  <si>
    <t>BERNA MARITSA HAAS HERNANDEZ</t>
  </si>
  <si>
    <t>LIDIA ESPERANZA MAY UITZ</t>
  </si>
  <si>
    <t>BEATRIZ ADRIANA CHI UC</t>
  </si>
  <si>
    <t>GLORIA DEL CARMEN EUAN TUN</t>
  </si>
  <si>
    <t>LIDIA DEL ROSARIO BALAM TUZ</t>
  </si>
  <si>
    <t>RICARDO CANCHE CHABLE</t>
  </si>
  <si>
    <t>MARIA LUISA ESTRELLA TZAKUN</t>
  </si>
  <si>
    <t>VALERIO DOMINGUEZ MAY</t>
  </si>
  <si>
    <t>CINTIA ROCELY CONTRERAS RAMIREZ</t>
  </si>
  <si>
    <t>VICTOR ENRIQUE CAL CAAMAL</t>
  </si>
  <si>
    <t>JORAN ABIMAEL CANCHE TEJERO</t>
  </si>
  <si>
    <t>SARA GRACIELA AVILA CURIEL</t>
  </si>
  <si>
    <t>JOSE ROSARIO LUNA DE LA ROSA</t>
  </si>
  <si>
    <t>MARIA HERMELINDA CAUICH CUY</t>
  </si>
  <si>
    <t>SANDRA SULEYLI COCOM MEDINA</t>
  </si>
  <si>
    <t>OCELLI FALCONERI PECH UC</t>
  </si>
  <si>
    <t>CRISTINO PECH CAN</t>
  </si>
  <si>
    <t>RAQUEL FRANCISCA RUIZ CHAN</t>
  </si>
  <si>
    <t>JUAN CARLOS AKE VILLARREAL</t>
  </si>
  <si>
    <t>LAURA PATRICIA US PUC</t>
  </si>
  <si>
    <t>MANUELA YAH PANTI</t>
  </si>
  <si>
    <t>ANGEL ANTONIO MISS MATOS</t>
  </si>
  <si>
    <t>LEA SULEIMI UC HEREDIA</t>
  </si>
  <si>
    <t>ERICK ABIMAEL PANTI UC</t>
  </si>
  <si>
    <t>VERONICA JASMIN PECH CHAN</t>
  </si>
  <si>
    <t>MARCELO CHAN EUAN</t>
  </si>
  <si>
    <t>NUBIA YAMILI VARGUEZ TEC</t>
  </si>
  <si>
    <t>NO REGISTRÓ CANDIDATURA</t>
  </si>
  <si>
    <t>EMILIA VERA COH</t>
  </si>
  <si>
    <t>REYES ROBERTO COH KITUC</t>
  </si>
  <si>
    <t>ARGELIA COH MAY</t>
  </si>
  <si>
    <t>MARIA ESTHER UC PUC</t>
  </si>
  <si>
    <t>NOEMI MARTINEZ UCAN</t>
  </si>
  <si>
    <t>ESDREI JAIR UICAB LARA</t>
  </si>
  <si>
    <t>ALEJANDRA CONCEPCION CEN TUZ</t>
  </si>
  <si>
    <t>JOSE ROBERTO KU MUKUL</t>
  </si>
  <si>
    <t>JESSICA YARELY ESCALANTE SALAZAR</t>
  </si>
  <si>
    <t>MIGUEL ANTONIO CUPUL TUZ</t>
  </si>
  <si>
    <t>FABIOLA DEL CARMEN MAY EUAN</t>
  </si>
  <si>
    <t>NALLELY GUADALUPE CEN MUÑOZ</t>
  </si>
  <si>
    <t>MAURICIO DEL JESUS BALAN MUKUL</t>
  </si>
  <si>
    <t>MARITZAH LUCELI UICAB DZIB</t>
  </si>
  <si>
    <t xml:space="preserve">JOSUE ABRAHAM MEX </t>
  </si>
  <si>
    <t>DARINKA CONCEPCION CEN MOO</t>
  </si>
  <si>
    <t>AURELIA EUNICE CASANOVA PANTOJA</t>
  </si>
  <si>
    <t>JULIAN GARCIA REYES</t>
  </si>
  <si>
    <t>YOSELIN DE LOS ANGELES COBARRUBIAS COJ</t>
  </si>
  <si>
    <t>JOSE IGNACIO UVIETA CUNIL</t>
  </si>
  <si>
    <t>CASSANDRA JIMENEZ LOPEZ</t>
  </si>
  <si>
    <t>MARIA DEL CARMEN GONZALEZ MENDOZA</t>
  </si>
  <si>
    <t>ROMAN OCAÑA RIZOS</t>
  </si>
  <si>
    <t>LURDES BERELI CHAN ZAVALA</t>
  </si>
  <si>
    <t>CARLOS ALBERTO DIONISIO HERNANDEZ</t>
  </si>
  <si>
    <t>EDITH ANGELICA JIMENEZ PACHECO</t>
  </si>
  <si>
    <t>GLORIA ESPERANZA PELAYO MORAN</t>
  </si>
  <si>
    <t>JORGE MOLINA AGUILAR</t>
  </si>
  <si>
    <t>ALICIA GARCIA GARCIA</t>
  </si>
  <si>
    <t>LEONEL TORRES CARRASCO</t>
  </si>
  <si>
    <t>FABIANA SALES JACINTO</t>
  </si>
  <si>
    <t>LIDIA RAMIREZ SANDOVAL</t>
  </si>
  <si>
    <t>LUIS ZAMUDIO MIX</t>
  </si>
  <si>
    <t>MAYRA EDITH ALVAREZ ORTEGA</t>
  </si>
  <si>
    <t>FORTUNATO LOPEZ TORRES</t>
  </si>
  <si>
    <t>NORA LOPEZ GUZMAN</t>
  </si>
  <si>
    <t>JULIO CESAR GUILLEN MENDOZA</t>
  </si>
  <si>
    <t>SONIA SOTO ARA</t>
  </si>
  <si>
    <t>FERNANDO PELAGIO JAIMES</t>
  </si>
  <si>
    <t>RAQUEL SALAZAR ROJAS</t>
  </si>
  <si>
    <t>CARLOS DOMINGUEZ JOB</t>
  </si>
  <si>
    <t>BARTOLO SANCHEZ LOPEZ</t>
  </si>
  <si>
    <t>GENESIS ALONDRA ROSAS CARRILLO</t>
  </si>
  <si>
    <t>JESUS AGUSTIN AGUIRRE GASCA</t>
  </si>
  <si>
    <t>MARBELLA GUADALUPE PEREZ SORIANO</t>
  </si>
  <si>
    <t>NAZARIO SALAS DE LA CRUZ</t>
  </si>
  <si>
    <t>PETRONA VAZQUEZ SANCHEZ</t>
  </si>
  <si>
    <t>ISIDRO HERNANDEZ MENDEZ</t>
  </si>
  <si>
    <t>YESICA CRUZ HERNANDEZ</t>
  </si>
  <si>
    <t>CARMEN CAMARGO SAUCEDO</t>
  </si>
  <si>
    <t>ABRIL DE NAZARETH CETZ CASTILLO</t>
  </si>
  <si>
    <t>MARIA ELENA RODRIGUEZ ARIAS</t>
  </si>
  <si>
    <t>CRISTIAN GABRIEL ZAMUDIO SANCHEZ</t>
  </si>
  <si>
    <t>MARIA DE LOS ANGELES ARCOS VAZQUEZ</t>
  </si>
  <si>
    <t>CINDY DEL CARMEN HUERTA MORENO</t>
  </si>
  <si>
    <t>BEATRIZ ADRIANA MARTINEZ NOTARIO</t>
  </si>
  <si>
    <t>VICTOR MANUEL MENDOZA COLLI</t>
  </si>
  <si>
    <t>ROSALBA CANUL GONZALEZ</t>
  </si>
  <si>
    <t>MATIAS GEREMIAS UC CAHUICH</t>
  </si>
  <si>
    <t>MARTHA PATRICIA MENDEZ PENAGOS</t>
  </si>
  <si>
    <t>SEBASTIAN MONTEJO SANCHEZ</t>
  </si>
  <si>
    <t>ENOC ALVAREZ LOPEZ</t>
  </si>
  <si>
    <t>MIRIAM DEL SOCORRO HERNANDEZ GOMEZ</t>
  </si>
  <si>
    <t>REYNALDO GOMEZ CRUZ</t>
  </si>
  <si>
    <t>ROSA YAMILI ZETINA NOH</t>
  </si>
  <si>
    <t>JOSUE ALVAREZ ALVAREZ</t>
  </si>
  <si>
    <t>MAGDALENA BEATRIZ MOO CASTILLO</t>
  </si>
  <si>
    <t>PRI</t>
  </si>
  <si>
    <t>LOURDES LOPEZ PEREZ</t>
  </si>
  <si>
    <t>MARLENE AZUCENA ZAMARRIPA TORRES</t>
  </si>
  <si>
    <t>IZEL YESENIA PECH JUAREZ</t>
  </si>
  <si>
    <t>ANAILY CONCEPCION MAZUN ACOSTA</t>
  </si>
  <si>
    <t>IRMA LUCELY CHI HUCHIN</t>
  </si>
  <si>
    <t>ISI KARINA RAMIREZ ESTRADA</t>
  </si>
  <si>
    <t>EDC</t>
  </si>
  <si>
    <t>JORGE JESUS MAGAÑA GUZMAN</t>
  </si>
  <si>
    <t>DANIELA MAY NOVELO</t>
  </si>
  <si>
    <t>PAN</t>
  </si>
  <si>
    <t>SAUL ADRIAN DOMINGUEZ PEREZ</t>
  </si>
  <si>
    <t>ILIANA DEL ROSARIO SANDOVAL REYES</t>
  </si>
  <si>
    <t>LIDIA PATRICIA PUCH AKE</t>
  </si>
  <si>
    <t>HERMINIA YAH COLLI</t>
  </si>
  <si>
    <t>GUADALUPE ASUNCION SANDOVAL CANCHE</t>
  </si>
  <si>
    <t>VIRGINIA DEL CARMEN COBA CANUL</t>
  </si>
  <si>
    <t>IMELDA UC COH</t>
  </si>
  <si>
    <t>YEMY CAROLINA CANUL FLORES</t>
  </si>
  <si>
    <t>GLEEN ARTURO RIVERA RAMOS</t>
  </si>
  <si>
    <t>CAMPECHE LIBRE</t>
  </si>
  <si>
    <t>IGNACIO ESTRADA LEDEZMA</t>
  </si>
  <si>
    <t>MATILDE SOLIS GERONIMO</t>
  </si>
  <si>
    <t>BONIFACIO ARELLANO PEREZ</t>
  </si>
  <si>
    <t>CITLALY CARMELITA LOPEZ LARA</t>
  </si>
  <si>
    <t>Nota: Solamente quienes están ejerciendo el cargo.</t>
  </si>
  <si>
    <t>PROPIETARIO/A</t>
  </si>
  <si>
    <t>INTEGRACIÓN POR ACCIÓN AFIRMATIVA DESGLOSADO POR JUNTAS MUNICIPALES POR EL PRINCIPIO DE MAYORÍA RELATIVA</t>
  </si>
  <si>
    <t>MUNICIPIO</t>
  </si>
  <si>
    <t>CAMPECHE</t>
  </si>
  <si>
    <t>CALKINÍ</t>
  </si>
  <si>
    <t>CARMEN</t>
  </si>
  <si>
    <t>CHAMPOTÓN</t>
  </si>
  <si>
    <t>HECELCHAKÁN</t>
  </si>
  <si>
    <t>HOPELCHÉN</t>
  </si>
  <si>
    <t>TENABO</t>
  </si>
  <si>
    <t>ESCÁRCEGA</t>
  </si>
  <si>
    <t>CANDELARIA</t>
  </si>
  <si>
    <t>CALAKMUL</t>
  </si>
  <si>
    <t>INTEGRACIÓN POR ACCIÓN AFIRMATIVA DESGLOSADO POR JUNTAS MUNICIPALES POR EL PRINCIPIO DE REPRESENTACIÓN PROPORCIONAL</t>
  </si>
  <si>
    <t>INTEGRACIÓN TOTAL POR ACCIÓN AFIRMATIVA DESGLOSADO POR JUNTAS MUNICIPALES</t>
  </si>
  <si>
    <t>JUNTAS MUNICIPALES CON MÁS CANDIDATURAS ELECTAS POR ACCIÓN AFIRMATIVA</t>
  </si>
  <si>
    <t>HAMPOLOL Y ATASTA</t>
  </si>
  <si>
    <t>HAMPOLOL, ATASTA Y CARRILLO PUERTO</t>
  </si>
  <si>
    <t>HAMPOLOL, BOLOCHÉN DE REJÓN Y CONSTITUCIÓN</t>
  </si>
  <si>
    <t>NINGUNA</t>
  </si>
  <si>
    <t>JUNTAS MUNICIPALES CON CANDIDATURAS ELECTAS POR ACCIÓN AFIRMATIVA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</si>
</sst>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6"/>
      <color theme="1"/>
      <name val="Arial"/>
      <family val="2"/>
    </font>
    <font>
      <sz val="11"/>
      <color theme="0"/>
      <name val="Arial"/>
      <family val="2"/>
    </font>
    <font>
      <b/>
      <sz val="8"/>
      <color theme="0"/>
      <name val="Arial"/>
      <family val="2"/>
    </font>
    <font>
      <b/>
      <i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rgb="FFA59040"/>
        <bgColor indexed="64"/>
      </patternFill>
    </fill>
  </fills>
  <borders count="24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2" tint="-0.24994659260841701"/>
      </bottom>
      <diagonal/>
    </border>
    <border>
      <left style="thin">
        <color theme="0"/>
      </left>
      <right/>
      <top/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9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164" fontId="0" fillId="0" borderId="0" xfId="1" applyNumberFormat="1" applyFont="1" applyFill="1" applyBorder="1" applyAlignment="1">
      <alignment horizontal="center" vertical="center"/>
    </xf>
    <xf numFmtId="0" fontId="12" fillId="0" borderId="0" xfId="0" applyFont="1"/>
    <xf numFmtId="0" fontId="8" fillId="0" borderId="0" xfId="0" applyFont="1"/>
    <xf numFmtId="0" fontId="11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/>
    </xf>
    <xf numFmtId="0" fontId="13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165" fontId="8" fillId="0" borderId="21" xfId="0" applyNumberFormat="1" applyFont="1" applyBorder="1" applyAlignment="1">
      <alignment horizontal="center"/>
    </xf>
    <xf numFmtId="165" fontId="8" fillId="0" borderId="22" xfId="0" applyNumberFormat="1" applyFont="1" applyBorder="1" applyAlignment="1">
      <alignment horizontal="center"/>
    </xf>
    <xf numFmtId="165" fontId="8" fillId="0" borderId="23" xfId="0" applyNumberFormat="1" applyFont="1" applyBorder="1" applyAlignment="1">
      <alignment horizontal="center"/>
    </xf>
    <xf numFmtId="0" fontId="8" fillId="0" borderId="21" xfId="0" applyFont="1" applyBorder="1" applyAlignment="1">
      <alignment horizontal="center" wrapText="1"/>
    </xf>
    <xf numFmtId="0" fontId="8" fillId="0" borderId="22" xfId="0" applyFont="1" applyBorder="1" applyAlignment="1">
      <alignment horizontal="center" wrapText="1"/>
    </xf>
    <xf numFmtId="0" fontId="8" fillId="0" borderId="23" xfId="0" applyFont="1" applyBorder="1" applyAlignment="1">
      <alignment horizontal="center" wrapText="1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13" fillId="3" borderId="0" xfId="0" applyFont="1" applyFill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A59040"/>
      <color rgb="FFFF0066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591124990867554E-2"/>
          <c:y val="5.2289861755636789E-2"/>
          <c:w val="0.93540887500913239"/>
          <c:h val="0.5160840919792517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'GRÁFICA JM MR'!$D$4</c:f>
              <c:strCache>
                <c:ptCount val="1"/>
                <c:pt idx="0">
                  <c:v>JUVENTUD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'GRÁFICA JM MR'!$C$8:$C$29</c:f>
              <c:strCache>
                <c:ptCount val="22"/>
                <c:pt idx="0">
                  <c:v>PICH</c:v>
                </c:pt>
                <c:pt idx="1">
                  <c:v>TIXMUCUY</c:v>
                </c:pt>
                <c:pt idx="2">
                  <c:v>ALFREDO V. BONFIL</c:v>
                </c:pt>
                <c:pt idx="3">
                  <c:v>HAMPOLOL</c:v>
                </c:pt>
                <c:pt idx="4">
                  <c:v>BÉCAL</c:v>
                </c:pt>
                <c:pt idx="5">
                  <c:v>NUNKINÍ</c:v>
                </c:pt>
                <c:pt idx="6">
                  <c:v>ATASTA</c:v>
                </c:pt>
                <c:pt idx="7">
                  <c:v>MAMANTEL</c:v>
                </c:pt>
                <c:pt idx="8">
                  <c:v>SABANCUY</c:v>
                </c:pt>
                <c:pt idx="9">
                  <c:v>HOOL</c:v>
                </c:pt>
                <c:pt idx="10">
                  <c:v>SIHOCHAC</c:v>
                </c:pt>
                <c:pt idx="11">
                  <c:v>CARRILLO PUERTO</c:v>
                </c:pt>
                <c:pt idx="12">
                  <c:v>POMUCH</c:v>
                </c:pt>
                <c:pt idx="13">
                  <c:v>BOLONCHÉN DE REJÓN</c:v>
                </c:pt>
                <c:pt idx="14">
                  <c:v>DZIBALCHÉN</c:v>
                </c:pt>
                <c:pt idx="15">
                  <c:v>UKUM</c:v>
                </c:pt>
                <c:pt idx="16">
                  <c:v>TINÚN</c:v>
                </c:pt>
                <c:pt idx="17">
                  <c:v>CENTENARIO</c:v>
                </c:pt>
                <c:pt idx="18">
                  <c:v>DIVISIÓN DEL NORTE</c:v>
                </c:pt>
                <c:pt idx="19">
                  <c:v>MIGUEL HIDALGO Y COSTILLA</c:v>
                </c:pt>
                <c:pt idx="20">
                  <c:v>MONCLOVA</c:v>
                </c:pt>
                <c:pt idx="21">
                  <c:v>CONSTITUCIÓN</c:v>
                </c:pt>
              </c:strCache>
            </c:strRef>
          </c:cat>
          <c:val>
            <c:numRef>
              <c:f>'GRÁFICA JM MR'!$D$8:$D$29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AD-4B51-BD7F-9558506BEC77}"/>
            </c:ext>
          </c:extLst>
        </c:ser>
        <c:ser>
          <c:idx val="1"/>
          <c:order val="1"/>
          <c:tx>
            <c:strRef>
              <c:f>'GRÁFICA JM MR'!$F$4</c:f>
              <c:strCache>
                <c:ptCount val="1"/>
                <c:pt idx="0">
                  <c:v>INDÍGENA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'GRÁFICA JM MR'!$C$8:$C$29</c:f>
              <c:strCache>
                <c:ptCount val="22"/>
                <c:pt idx="0">
                  <c:v>PICH</c:v>
                </c:pt>
                <c:pt idx="1">
                  <c:v>TIXMUCUY</c:v>
                </c:pt>
                <c:pt idx="2">
                  <c:v>ALFREDO V. BONFIL</c:v>
                </c:pt>
                <c:pt idx="3">
                  <c:v>HAMPOLOL</c:v>
                </c:pt>
                <c:pt idx="4">
                  <c:v>BÉCAL</c:v>
                </c:pt>
                <c:pt idx="5">
                  <c:v>NUNKINÍ</c:v>
                </c:pt>
                <c:pt idx="6">
                  <c:v>ATASTA</c:v>
                </c:pt>
                <c:pt idx="7">
                  <c:v>MAMANTEL</c:v>
                </c:pt>
                <c:pt idx="8">
                  <c:v>SABANCUY</c:v>
                </c:pt>
                <c:pt idx="9">
                  <c:v>HOOL</c:v>
                </c:pt>
                <c:pt idx="10">
                  <c:v>SIHOCHAC</c:v>
                </c:pt>
                <c:pt idx="11">
                  <c:v>CARRILLO PUERTO</c:v>
                </c:pt>
                <c:pt idx="12">
                  <c:v>POMUCH</c:v>
                </c:pt>
                <c:pt idx="13">
                  <c:v>BOLONCHÉN DE REJÓN</c:v>
                </c:pt>
                <c:pt idx="14">
                  <c:v>DZIBALCHÉN</c:v>
                </c:pt>
                <c:pt idx="15">
                  <c:v>UKUM</c:v>
                </c:pt>
                <c:pt idx="16">
                  <c:v>TINÚN</c:v>
                </c:pt>
                <c:pt idx="17">
                  <c:v>CENTENARIO</c:v>
                </c:pt>
                <c:pt idx="18">
                  <c:v>DIVISIÓN DEL NORTE</c:v>
                </c:pt>
                <c:pt idx="19">
                  <c:v>MIGUEL HIDALGO Y COSTILLA</c:v>
                </c:pt>
                <c:pt idx="20">
                  <c:v>MONCLOVA</c:v>
                </c:pt>
                <c:pt idx="21">
                  <c:v>CONSTITUCIÓN</c:v>
                </c:pt>
              </c:strCache>
            </c:strRef>
          </c:cat>
          <c:val>
            <c:numRef>
              <c:f>'GRÁFICA JM MR'!$F$8:$F$29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AD-4B51-BD7F-9558506BEC77}"/>
            </c:ext>
          </c:extLst>
        </c:ser>
        <c:ser>
          <c:idx val="2"/>
          <c:order val="2"/>
          <c:tx>
            <c:strRef>
              <c:f>'GRÁFICA JM MR'!$H$4</c:f>
              <c:strCache>
                <c:ptCount val="1"/>
                <c:pt idx="0">
                  <c:v>DISCAPACIDAD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  <a:sp3d/>
          </c:spPr>
          <c:invertIfNegative val="0"/>
          <c:cat>
            <c:strRef>
              <c:f>'GRÁFICA JM MR'!$C$8:$C$29</c:f>
              <c:strCache>
                <c:ptCount val="22"/>
                <c:pt idx="0">
                  <c:v>PICH</c:v>
                </c:pt>
                <c:pt idx="1">
                  <c:v>TIXMUCUY</c:v>
                </c:pt>
                <c:pt idx="2">
                  <c:v>ALFREDO V. BONFIL</c:v>
                </c:pt>
                <c:pt idx="3">
                  <c:v>HAMPOLOL</c:v>
                </c:pt>
                <c:pt idx="4">
                  <c:v>BÉCAL</c:v>
                </c:pt>
                <c:pt idx="5">
                  <c:v>NUNKINÍ</c:v>
                </c:pt>
                <c:pt idx="6">
                  <c:v>ATASTA</c:v>
                </c:pt>
                <c:pt idx="7">
                  <c:v>MAMANTEL</c:v>
                </c:pt>
                <c:pt idx="8">
                  <c:v>SABANCUY</c:v>
                </c:pt>
                <c:pt idx="9">
                  <c:v>HOOL</c:v>
                </c:pt>
                <c:pt idx="10">
                  <c:v>SIHOCHAC</c:v>
                </c:pt>
                <c:pt idx="11">
                  <c:v>CARRILLO PUERTO</c:v>
                </c:pt>
                <c:pt idx="12">
                  <c:v>POMUCH</c:v>
                </c:pt>
                <c:pt idx="13">
                  <c:v>BOLONCHÉN DE REJÓN</c:v>
                </c:pt>
                <c:pt idx="14">
                  <c:v>DZIBALCHÉN</c:v>
                </c:pt>
                <c:pt idx="15">
                  <c:v>UKUM</c:v>
                </c:pt>
                <c:pt idx="16">
                  <c:v>TINÚN</c:v>
                </c:pt>
                <c:pt idx="17">
                  <c:v>CENTENARIO</c:v>
                </c:pt>
                <c:pt idx="18">
                  <c:v>DIVISIÓN DEL NORTE</c:v>
                </c:pt>
                <c:pt idx="19">
                  <c:v>MIGUEL HIDALGO Y COSTILLA</c:v>
                </c:pt>
                <c:pt idx="20">
                  <c:v>MONCLOVA</c:v>
                </c:pt>
                <c:pt idx="21">
                  <c:v>CONSTITUCIÓN</c:v>
                </c:pt>
              </c:strCache>
            </c:strRef>
          </c:cat>
          <c:val>
            <c:numRef>
              <c:f>'GRÁFICA JM MR'!$H$8:$H$29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AD-4B51-BD7F-9558506BEC77}"/>
            </c:ext>
          </c:extLst>
        </c:ser>
        <c:ser>
          <c:idx val="3"/>
          <c:order val="3"/>
          <c:tx>
            <c:strRef>
              <c:f>'GRÁFICA JM MR'!$J$4</c:f>
              <c:strCache>
                <c:ptCount val="1"/>
                <c:pt idx="0">
                  <c:v>LGBTTTIQ+</c:v>
                </c:pt>
              </c:strCache>
            </c:strRef>
          </c:tx>
          <c:spPr>
            <a:solidFill>
              <a:srgbClr val="FF0066"/>
            </a:solidFill>
            <a:ln>
              <a:noFill/>
            </a:ln>
            <a:effectLst/>
            <a:sp3d/>
          </c:spPr>
          <c:invertIfNegative val="0"/>
          <c:cat>
            <c:strRef>
              <c:f>'GRÁFICA JM MR'!$C$8:$C$29</c:f>
              <c:strCache>
                <c:ptCount val="22"/>
                <c:pt idx="0">
                  <c:v>PICH</c:v>
                </c:pt>
                <c:pt idx="1">
                  <c:v>TIXMUCUY</c:v>
                </c:pt>
                <c:pt idx="2">
                  <c:v>ALFREDO V. BONFIL</c:v>
                </c:pt>
                <c:pt idx="3">
                  <c:v>HAMPOLOL</c:v>
                </c:pt>
                <c:pt idx="4">
                  <c:v>BÉCAL</c:v>
                </c:pt>
                <c:pt idx="5">
                  <c:v>NUNKINÍ</c:v>
                </c:pt>
                <c:pt idx="6">
                  <c:v>ATASTA</c:v>
                </c:pt>
                <c:pt idx="7">
                  <c:v>MAMANTEL</c:v>
                </c:pt>
                <c:pt idx="8">
                  <c:v>SABANCUY</c:v>
                </c:pt>
                <c:pt idx="9">
                  <c:v>HOOL</c:v>
                </c:pt>
                <c:pt idx="10">
                  <c:v>SIHOCHAC</c:v>
                </c:pt>
                <c:pt idx="11">
                  <c:v>CARRILLO PUERTO</c:v>
                </c:pt>
                <c:pt idx="12">
                  <c:v>POMUCH</c:v>
                </c:pt>
                <c:pt idx="13">
                  <c:v>BOLONCHÉN DE REJÓN</c:v>
                </c:pt>
                <c:pt idx="14">
                  <c:v>DZIBALCHÉN</c:v>
                </c:pt>
                <c:pt idx="15">
                  <c:v>UKUM</c:v>
                </c:pt>
                <c:pt idx="16">
                  <c:v>TINÚN</c:v>
                </c:pt>
                <c:pt idx="17">
                  <c:v>CENTENARIO</c:v>
                </c:pt>
                <c:pt idx="18">
                  <c:v>DIVISIÓN DEL NORTE</c:v>
                </c:pt>
                <c:pt idx="19">
                  <c:v>MIGUEL HIDALGO Y COSTILLA</c:v>
                </c:pt>
                <c:pt idx="20">
                  <c:v>MONCLOVA</c:v>
                </c:pt>
                <c:pt idx="21">
                  <c:v>CONSTITUCIÓN</c:v>
                </c:pt>
              </c:strCache>
            </c:strRef>
          </c:cat>
          <c:val>
            <c:numRef>
              <c:f>'GRÁFICA JM MR'!$J$8:$J$29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AD-4B51-BD7F-9558506BEC77}"/>
            </c:ext>
          </c:extLst>
        </c:ser>
        <c:ser>
          <c:idx val="4"/>
          <c:order val="4"/>
          <c:tx>
            <c:strRef>
              <c:f>'GRÁFICA JM MR'!$L$4</c:f>
              <c:strCache>
                <c:ptCount val="1"/>
                <c:pt idx="0">
                  <c:v>N/A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'GRÁFICA JM MR'!$C$8:$C$29</c:f>
              <c:strCache>
                <c:ptCount val="22"/>
                <c:pt idx="0">
                  <c:v>PICH</c:v>
                </c:pt>
                <c:pt idx="1">
                  <c:v>TIXMUCUY</c:v>
                </c:pt>
                <c:pt idx="2">
                  <c:v>ALFREDO V. BONFIL</c:v>
                </c:pt>
                <c:pt idx="3">
                  <c:v>HAMPOLOL</c:v>
                </c:pt>
                <c:pt idx="4">
                  <c:v>BÉCAL</c:v>
                </c:pt>
                <c:pt idx="5">
                  <c:v>NUNKINÍ</c:v>
                </c:pt>
                <c:pt idx="6">
                  <c:v>ATASTA</c:v>
                </c:pt>
                <c:pt idx="7">
                  <c:v>MAMANTEL</c:v>
                </c:pt>
                <c:pt idx="8">
                  <c:v>SABANCUY</c:v>
                </c:pt>
                <c:pt idx="9">
                  <c:v>HOOL</c:v>
                </c:pt>
                <c:pt idx="10">
                  <c:v>SIHOCHAC</c:v>
                </c:pt>
                <c:pt idx="11">
                  <c:v>CARRILLO PUERTO</c:v>
                </c:pt>
                <c:pt idx="12">
                  <c:v>POMUCH</c:v>
                </c:pt>
                <c:pt idx="13">
                  <c:v>BOLONCHÉN DE REJÓN</c:v>
                </c:pt>
                <c:pt idx="14">
                  <c:v>DZIBALCHÉN</c:v>
                </c:pt>
                <c:pt idx="15">
                  <c:v>UKUM</c:v>
                </c:pt>
                <c:pt idx="16">
                  <c:v>TINÚN</c:v>
                </c:pt>
                <c:pt idx="17">
                  <c:v>CENTENARIO</c:v>
                </c:pt>
                <c:pt idx="18">
                  <c:v>DIVISIÓN DEL NORTE</c:v>
                </c:pt>
                <c:pt idx="19">
                  <c:v>MIGUEL HIDALGO Y COSTILLA</c:v>
                </c:pt>
                <c:pt idx="20">
                  <c:v>MONCLOVA</c:v>
                </c:pt>
                <c:pt idx="21">
                  <c:v>CONSTITUCIÓN</c:v>
                </c:pt>
              </c:strCache>
            </c:strRef>
          </c:cat>
          <c:val>
            <c:numRef>
              <c:f>'GRÁFICA JM MR'!$L$8:$L$29</c:f>
              <c:numCache>
                <c:formatCode>General</c:formatCode>
                <c:ptCount val="22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AD-4B51-BD7F-9558506BE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6302991"/>
        <c:axId val="386307791"/>
        <c:axId val="0"/>
      </c:bar3DChart>
      <c:catAx>
        <c:axId val="386302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86307791"/>
        <c:crosses val="autoZero"/>
        <c:auto val="1"/>
        <c:lblAlgn val="ctr"/>
        <c:lblOffset val="100"/>
        <c:noMultiLvlLbl val="0"/>
      </c:catAx>
      <c:valAx>
        <c:axId val="386307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863029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591124990867554E-2"/>
          <c:y val="5.2289861755636789E-2"/>
          <c:w val="0.93540887500913239"/>
          <c:h val="0.5160840919792517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'GRÁFICA JM RP'!$D$4</c:f>
              <c:strCache>
                <c:ptCount val="1"/>
                <c:pt idx="0">
                  <c:v>JUVENTUD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'GRÁFICA JM RP'!$C$8:$C$29</c:f>
              <c:strCache>
                <c:ptCount val="22"/>
                <c:pt idx="0">
                  <c:v>PICH</c:v>
                </c:pt>
                <c:pt idx="1">
                  <c:v>TIXMUCUY</c:v>
                </c:pt>
                <c:pt idx="2">
                  <c:v>ALFREDO V. BONFIL</c:v>
                </c:pt>
                <c:pt idx="3">
                  <c:v>HAMPOLOL</c:v>
                </c:pt>
                <c:pt idx="4">
                  <c:v>BÉCAL</c:v>
                </c:pt>
                <c:pt idx="5">
                  <c:v>NUNKINÍ</c:v>
                </c:pt>
                <c:pt idx="6">
                  <c:v>ATASTA</c:v>
                </c:pt>
                <c:pt idx="7">
                  <c:v>MAMANTEL</c:v>
                </c:pt>
                <c:pt idx="8">
                  <c:v>SABANCUY</c:v>
                </c:pt>
                <c:pt idx="9">
                  <c:v>HOOL</c:v>
                </c:pt>
                <c:pt idx="10">
                  <c:v>SIHOCHAC</c:v>
                </c:pt>
                <c:pt idx="11">
                  <c:v>CARRILLO PUERTO</c:v>
                </c:pt>
                <c:pt idx="12">
                  <c:v>POMUCH</c:v>
                </c:pt>
                <c:pt idx="13">
                  <c:v>BOLONCHÉN DE REJÓN</c:v>
                </c:pt>
                <c:pt idx="14">
                  <c:v>DZIBALCHÉN</c:v>
                </c:pt>
                <c:pt idx="15">
                  <c:v>UKUM</c:v>
                </c:pt>
                <c:pt idx="16">
                  <c:v>TINÚN</c:v>
                </c:pt>
                <c:pt idx="17">
                  <c:v>CENTENARIO</c:v>
                </c:pt>
                <c:pt idx="18">
                  <c:v>DIVISIÓN DEL NORTE</c:v>
                </c:pt>
                <c:pt idx="19">
                  <c:v>MIGUEL HIDALGO Y COSTILLA</c:v>
                </c:pt>
                <c:pt idx="20">
                  <c:v>MONCLOVA</c:v>
                </c:pt>
                <c:pt idx="21">
                  <c:v>CONSTITUCIÓN</c:v>
                </c:pt>
              </c:strCache>
            </c:strRef>
          </c:cat>
          <c:val>
            <c:numRef>
              <c:f>'GRÁFICA JM RP'!$D$8:$D$29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B0-403E-B790-09AE9A7200D8}"/>
            </c:ext>
          </c:extLst>
        </c:ser>
        <c:ser>
          <c:idx val="1"/>
          <c:order val="1"/>
          <c:tx>
            <c:strRef>
              <c:f>'GRÁFICA JM RP'!$F$4</c:f>
              <c:strCache>
                <c:ptCount val="1"/>
                <c:pt idx="0">
                  <c:v>INDÍGENA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'GRÁFICA JM RP'!$C$8:$C$29</c:f>
              <c:strCache>
                <c:ptCount val="22"/>
                <c:pt idx="0">
                  <c:v>PICH</c:v>
                </c:pt>
                <c:pt idx="1">
                  <c:v>TIXMUCUY</c:v>
                </c:pt>
                <c:pt idx="2">
                  <c:v>ALFREDO V. BONFIL</c:v>
                </c:pt>
                <c:pt idx="3">
                  <c:v>HAMPOLOL</c:v>
                </c:pt>
                <c:pt idx="4">
                  <c:v>BÉCAL</c:v>
                </c:pt>
                <c:pt idx="5">
                  <c:v>NUNKINÍ</c:v>
                </c:pt>
                <c:pt idx="6">
                  <c:v>ATASTA</c:v>
                </c:pt>
                <c:pt idx="7">
                  <c:v>MAMANTEL</c:v>
                </c:pt>
                <c:pt idx="8">
                  <c:v>SABANCUY</c:v>
                </c:pt>
                <c:pt idx="9">
                  <c:v>HOOL</c:v>
                </c:pt>
                <c:pt idx="10">
                  <c:v>SIHOCHAC</c:v>
                </c:pt>
                <c:pt idx="11">
                  <c:v>CARRILLO PUERTO</c:v>
                </c:pt>
                <c:pt idx="12">
                  <c:v>POMUCH</c:v>
                </c:pt>
                <c:pt idx="13">
                  <c:v>BOLONCHÉN DE REJÓN</c:v>
                </c:pt>
                <c:pt idx="14">
                  <c:v>DZIBALCHÉN</c:v>
                </c:pt>
                <c:pt idx="15">
                  <c:v>UKUM</c:v>
                </c:pt>
                <c:pt idx="16">
                  <c:v>TINÚN</c:v>
                </c:pt>
                <c:pt idx="17">
                  <c:v>CENTENARIO</c:v>
                </c:pt>
                <c:pt idx="18">
                  <c:v>DIVISIÓN DEL NORTE</c:v>
                </c:pt>
                <c:pt idx="19">
                  <c:v>MIGUEL HIDALGO Y COSTILLA</c:v>
                </c:pt>
                <c:pt idx="20">
                  <c:v>MONCLOVA</c:v>
                </c:pt>
                <c:pt idx="21">
                  <c:v>CONSTITUCIÓN</c:v>
                </c:pt>
              </c:strCache>
            </c:strRef>
          </c:cat>
          <c:val>
            <c:numRef>
              <c:f>'GRÁFICA JM RP'!$F$8:$F$29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B0-403E-B790-09AE9A7200D8}"/>
            </c:ext>
          </c:extLst>
        </c:ser>
        <c:ser>
          <c:idx val="2"/>
          <c:order val="2"/>
          <c:tx>
            <c:strRef>
              <c:f>'GRÁFICA JM RP'!$H$4</c:f>
              <c:strCache>
                <c:ptCount val="1"/>
                <c:pt idx="0">
                  <c:v>DISCAPACIDAD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  <a:sp3d/>
          </c:spPr>
          <c:invertIfNegative val="0"/>
          <c:cat>
            <c:strRef>
              <c:f>'GRÁFICA JM RP'!$C$8:$C$29</c:f>
              <c:strCache>
                <c:ptCount val="22"/>
                <c:pt idx="0">
                  <c:v>PICH</c:v>
                </c:pt>
                <c:pt idx="1">
                  <c:v>TIXMUCUY</c:v>
                </c:pt>
                <c:pt idx="2">
                  <c:v>ALFREDO V. BONFIL</c:v>
                </c:pt>
                <c:pt idx="3">
                  <c:v>HAMPOLOL</c:v>
                </c:pt>
                <c:pt idx="4">
                  <c:v>BÉCAL</c:v>
                </c:pt>
                <c:pt idx="5">
                  <c:v>NUNKINÍ</c:v>
                </c:pt>
                <c:pt idx="6">
                  <c:v>ATASTA</c:v>
                </c:pt>
                <c:pt idx="7">
                  <c:v>MAMANTEL</c:v>
                </c:pt>
                <c:pt idx="8">
                  <c:v>SABANCUY</c:v>
                </c:pt>
                <c:pt idx="9">
                  <c:v>HOOL</c:v>
                </c:pt>
                <c:pt idx="10">
                  <c:v>SIHOCHAC</c:v>
                </c:pt>
                <c:pt idx="11">
                  <c:v>CARRILLO PUERTO</c:v>
                </c:pt>
                <c:pt idx="12">
                  <c:v>POMUCH</c:v>
                </c:pt>
                <c:pt idx="13">
                  <c:v>BOLONCHÉN DE REJÓN</c:v>
                </c:pt>
                <c:pt idx="14">
                  <c:v>DZIBALCHÉN</c:v>
                </c:pt>
                <c:pt idx="15">
                  <c:v>UKUM</c:v>
                </c:pt>
                <c:pt idx="16">
                  <c:v>TINÚN</c:v>
                </c:pt>
                <c:pt idx="17">
                  <c:v>CENTENARIO</c:v>
                </c:pt>
                <c:pt idx="18">
                  <c:v>DIVISIÓN DEL NORTE</c:v>
                </c:pt>
                <c:pt idx="19">
                  <c:v>MIGUEL HIDALGO Y COSTILLA</c:v>
                </c:pt>
                <c:pt idx="20">
                  <c:v>MONCLOVA</c:v>
                </c:pt>
                <c:pt idx="21">
                  <c:v>CONSTITUCIÓN</c:v>
                </c:pt>
              </c:strCache>
            </c:strRef>
          </c:cat>
          <c:val>
            <c:numRef>
              <c:f>'GRÁFICA JM RP'!$H$8:$H$29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B0-403E-B790-09AE9A7200D8}"/>
            </c:ext>
          </c:extLst>
        </c:ser>
        <c:ser>
          <c:idx val="3"/>
          <c:order val="3"/>
          <c:tx>
            <c:strRef>
              <c:f>'GRÁFICA JM RP'!$J$4</c:f>
              <c:strCache>
                <c:ptCount val="1"/>
                <c:pt idx="0">
                  <c:v>LGBTTTIQ+</c:v>
                </c:pt>
              </c:strCache>
            </c:strRef>
          </c:tx>
          <c:spPr>
            <a:solidFill>
              <a:srgbClr val="FF0066"/>
            </a:solidFill>
            <a:ln>
              <a:noFill/>
            </a:ln>
            <a:effectLst/>
            <a:sp3d/>
          </c:spPr>
          <c:invertIfNegative val="0"/>
          <c:cat>
            <c:strRef>
              <c:f>'GRÁFICA JM RP'!$C$8:$C$29</c:f>
              <c:strCache>
                <c:ptCount val="22"/>
                <c:pt idx="0">
                  <c:v>PICH</c:v>
                </c:pt>
                <c:pt idx="1">
                  <c:v>TIXMUCUY</c:v>
                </c:pt>
                <c:pt idx="2">
                  <c:v>ALFREDO V. BONFIL</c:v>
                </c:pt>
                <c:pt idx="3">
                  <c:v>HAMPOLOL</c:v>
                </c:pt>
                <c:pt idx="4">
                  <c:v>BÉCAL</c:v>
                </c:pt>
                <c:pt idx="5">
                  <c:v>NUNKINÍ</c:v>
                </c:pt>
                <c:pt idx="6">
                  <c:v>ATASTA</c:v>
                </c:pt>
                <c:pt idx="7">
                  <c:v>MAMANTEL</c:v>
                </c:pt>
                <c:pt idx="8">
                  <c:v>SABANCUY</c:v>
                </c:pt>
                <c:pt idx="9">
                  <c:v>HOOL</c:v>
                </c:pt>
                <c:pt idx="10">
                  <c:v>SIHOCHAC</c:v>
                </c:pt>
                <c:pt idx="11">
                  <c:v>CARRILLO PUERTO</c:v>
                </c:pt>
                <c:pt idx="12">
                  <c:v>POMUCH</c:v>
                </c:pt>
                <c:pt idx="13">
                  <c:v>BOLONCHÉN DE REJÓN</c:v>
                </c:pt>
                <c:pt idx="14">
                  <c:v>DZIBALCHÉN</c:v>
                </c:pt>
                <c:pt idx="15">
                  <c:v>UKUM</c:v>
                </c:pt>
                <c:pt idx="16">
                  <c:v>TINÚN</c:v>
                </c:pt>
                <c:pt idx="17">
                  <c:v>CENTENARIO</c:v>
                </c:pt>
                <c:pt idx="18">
                  <c:v>DIVISIÓN DEL NORTE</c:v>
                </c:pt>
                <c:pt idx="19">
                  <c:v>MIGUEL HIDALGO Y COSTILLA</c:v>
                </c:pt>
                <c:pt idx="20">
                  <c:v>MONCLOVA</c:v>
                </c:pt>
                <c:pt idx="21">
                  <c:v>CONSTITUCIÓN</c:v>
                </c:pt>
              </c:strCache>
            </c:strRef>
          </c:cat>
          <c:val>
            <c:numRef>
              <c:f>'GRÁFICA JM RP'!$J$8:$J$29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B0-403E-B790-09AE9A7200D8}"/>
            </c:ext>
          </c:extLst>
        </c:ser>
        <c:ser>
          <c:idx val="4"/>
          <c:order val="4"/>
          <c:tx>
            <c:strRef>
              <c:f>'GRÁFICA JM RP'!$L$4</c:f>
              <c:strCache>
                <c:ptCount val="1"/>
                <c:pt idx="0">
                  <c:v>N/A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'GRÁFICA JM RP'!$C$8:$C$29</c:f>
              <c:strCache>
                <c:ptCount val="22"/>
                <c:pt idx="0">
                  <c:v>PICH</c:v>
                </c:pt>
                <c:pt idx="1">
                  <c:v>TIXMUCUY</c:v>
                </c:pt>
                <c:pt idx="2">
                  <c:v>ALFREDO V. BONFIL</c:v>
                </c:pt>
                <c:pt idx="3">
                  <c:v>HAMPOLOL</c:v>
                </c:pt>
                <c:pt idx="4">
                  <c:v>BÉCAL</c:v>
                </c:pt>
                <c:pt idx="5">
                  <c:v>NUNKINÍ</c:v>
                </c:pt>
                <c:pt idx="6">
                  <c:v>ATASTA</c:v>
                </c:pt>
                <c:pt idx="7">
                  <c:v>MAMANTEL</c:v>
                </c:pt>
                <c:pt idx="8">
                  <c:v>SABANCUY</c:v>
                </c:pt>
                <c:pt idx="9">
                  <c:v>HOOL</c:v>
                </c:pt>
                <c:pt idx="10">
                  <c:v>SIHOCHAC</c:v>
                </c:pt>
                <c:pt idx="11">
                  <c:v>CARRILLO PUERTO</c:v>
                </c:pt>
                <c:pt idx="12">
                  <c:v>POMUCH</c:v>
                </c:pt>
                <c:pt idx="13">
                  <c:v>BOLONCHÉN DE REJÓN</c:v>
                </c:pt>
                <c:pt idx="14">
                  <c:v>DZIBALCHÉN</c:v>
                </c:pt>
                <c:pt idx="15">
                  <c:v>UKUM</c:v>
                </c:pt>
                <c:pt idx="16">
                  <c:v>TINÚN</c:v>
                </c:pt>
                <c:pt idx="17">
                  <c:v>CENTENARIO</c:v>
                </c:pt>
                <c:pt idx="18">
                  <c:v>DIVISIÓN DEL NORTE</c:v>
                </c:pt>
                <c:pt idx="19">
                  <c:v>MIGUEL HIDALGO Y COSTILLA</c:v>
                </c:pt>
                <c:pt idx="20">
                  <c:v>MONCLOVA</c:v>
                </c:pt>
                <c:pt idx="21">
                  <c:v>CONSTITUCIÓN</c:v>
                </c:pt>
              </c:strCache>
            </c:strRef>
          </c:cat>
          <c:val>
            <c:numRef>
              <c:f>'GRÁFICA JM RP'!$L$8:$L$29</c:f>
              <c:numCache>
                <c:formatCode>General</c:formatCode>
                <c:ptCount val="2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B0-403E-B790-09AE9A720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6302991"/>
        <c:axId val="386307791"/>
        <c:axId val="0"/>
      </c:bar3DChart>
      <c:catAx>
        <c:axId val="386302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86307791"/>
        <c:crosses val="autoZero"/>
        <c:auto val="1"/>
        <c:lblAlgn val="ctr"/>
        <c:lblOffset val="100"/>
        <c:noMultiLvlLbl val="0"/>
      </c:catAx>
      <c:valAx>
        <c:axId val="386307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863029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591124990867554E-2"/>
          <c:y val="5.2289861755636789E-2"/>
          <c:w val="0.93540887500913239"/>
          <c:h val="0.5793348075229203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'GRÁFICA JM MR Y RP'!$D$4</c:f>
              <c:strCache>
                <c:ptCount val="1"/>
                <c:pt idx="0">
                  <c:v>JUVENTUD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'GRÁFICA JM MR Y RP'!$C$8:$C$29</c:f>
              <c:strCache>
                <c:ptCount val="22"/>
                <c:pt idx="0">
                  <c:v>PICH</c:v>
                </c:pt>
                <c:pt idx="1">
                  <c:v>TIXMUCUY</c:v>
                </c:pt>
                <c:pt idx="2">
                  <c:v>ALFREDO V. BONFIL</c:v>
                </c:pt>
                <c:pt idx="3">
                  <c:v>HAMPOLOL</c:v>
                </c:pt>
                <c:pt idx="4">
                  <c:v>BÉCAL</c:v>
                </c:pt>
                <c:pt idx="5">
                  <c:v>NUNKINÍ</c:v>
                </c:pt>
                <c:pt idx="6">
                  <c:v>ATASTA</c:v>
                </c:pt>
                <c:pt idx="7">
                  <c:v>MAMANTEL</c:v>
                </c:pt>
                <c:pt idx="8">
                  <c:v>SABANCUY</c:v>
                </c:pt>
                <c:pt idx="9">
                  <c:v>HOOL</c:v>
                </c:pt>
                <c:pt idx="10">
                  <c:v>SIHOCHAC</c:v>
                </c:pt>
                <c:pt idx="11">
                  <c:v>CARRILLO PUERTO</c:v>
                </c:pt>
                <c:pt idx="12">
                  <c:v>POMUCH</c:v>
                </c:pt>
                <c:pt idx="13">
                  <c:v>BOLONCHÉN DE REJÓN</c:v>
                </c:pt>
                <c:pt idx="14">
                  <c:v>DZIBALCHÉN</c:v>
                </c:pt>
                <c:pt idx="15">
                  <c:v>UKUM</c:v>
                </c:pt>
                <c:pt idx="16">
                  <c:v>TINÚN</c:v>
                </c:pt>
                <c:pt idx="17">
                  <c:v>CENTENARIO</c:v>
                </c:pt>
                <c:pt idx="18">
                  <c:v>DIVISIÓN DEL NORTE</c:v>
                </c:pt>
                <c:pt idx="19">
                  <c:v>MIGUEL HIDALGO Y COSTILLA</c:v>
                </c:pt>
                <c:pt idx="20">
                  <c:v>MONCLOVA</c:v>
                </c:pt>
                <c:pt idx="21">
                  <c:v>CONSTITUCIÓN</c:v>
                </c:pt>
              </c:strCache>
            </c:strRef>
          </c:cat>
          <c:val>
            <c:numRef>
              <c:f>'GRÁFICA JM MR Y RP'!$D$8:$D$29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ED-4763-9F0B-398687058E27}"/>
            </c:ext>
          </c:extLst>
        </c:ser>
        <c:ser>
          <c:idx val="1"/>
          <c:order val="1"/>
          <c:tx>
            <c:strRef>
              <c:f>'GRÁFICA JM MR Y RP'!$F$4</c:f>
              <c:strCache>
                <c:ptCount val="1"/>
                <c:pt idx="0">
                  <c:v>INDÍGENA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'GRÁFICA JM MR Y RP'!$C$8:$C$29</c:f>
              <c:strCache>
                <c:ptCount val="22"/>
                <c:pt idx="0">
                  <c:v>PICH</c:v>
                </c:pt>
                <c:pt idx="1">
                  <c:v>TIXMUCUY</c:v>
                </c:pt>
                <c:pt idx="2">
                  <c:v>ALFREDO V. BONFIL</c:v>
                </c:pt>
                <c:pt idx="3">
                  <c:v>HAMPOLOL</c:v>
                </c:pt>
                <c:pt idx="4">
                  <c:v>BÉCAL</c:v>
                </c:pt>
                <c:pt idx="5">
                  <c:v>NUNKINÍ</c:v>
                </c:pt>
                <c:pt idx="6">
                  <c:v>ATASTA</c:v>
                </c:pt>
                <c:pt idx="7">
                  <c:v>MAMANTEL</c:v>
                </c:pt>
                <c:pt idx="8">
                  <c:v>SABANCUY</c:v>
                </c:pt>
                <c:pt idx="9">
                  <c:v>HOOL</c:v>
                </c:pt>
                <c:pt idx="10">
                  <c:v>SIHOCHAC</c:v>
                </c:pt>
                <c:pt idx="11">
                  <c:v>CARRILLO PUERTO</c:v>
                </c:pt>
                <c:pt idx="12">
                  <c:v>POMUCH</c:v>
                </c:pt>
                <c:pt idx="13">
                  <c:v>BOLONCHÉN DE REJÓN</c:v>
                </c:pt>
                <c:pt idx="14">
                  <c:v>DZIBALCHÉN</c:v>
                </c:pt>
                <c:pt idx="15">
                  <c:v>UKUM</c:v>
                </c:pt>
                <c:pt idx="16">
                  <c:v>TINÚN</c:v>
                </c:pt>
                <c:pt idx="17">
                  <c:v>CENTENARIO</c:v>
                </c:pt>
                <c:pt idx="18">
                  <c:v>DIVISIÓN DEL NORTE</c:v>
                </c:pt>
                <c:pt idx="19">
                  <c:v>MIGUEL HIDALGO Y COSTILLA</c:v>
                </c:pt>
                <c:pt idx="20">
                  <c:v>MONCLOVA</c:v>
                </c:pt>
                <c:pt idx="21">
                  <c:v>CONSTITUCIÓN</c:v>
                </c:pt>
              </c:strCache>
            </c:strRef>
          </c:cat>
          <c:val>
            <c:numRef>
              <c:f>'GRÁFICA JM MR Y RP'!$F$8:$F$29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ED-4763-9F0B-398687058E27}"/>
            </c:ext>
          </c:extLst>
        </c:ser>
        <c:ser>
          <c:idx val="2"/>
          <c:order val="2"/>
          <c:tx>
            <c:strRef>
              <c:f>'GRÁFICA JM MR Y RP'!$H$4</c:f>
              <c:strCache>
                <c:ptCount val="1"/>
                <c:pt idx="0">
                  <c:v>DISCAPACIDAD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  <a:sp3d/>
          </c:spPr>
          <c:invertIfNegative val="0"/>
          <c:cat>
            <c:strRef>
              <c:f>'GRÁFICA JM MR Y RP'!$C$8:$C$29</c:f>
              <c:strCache>
                <c:ptCount val="22"/>
                <c:pt idx="0">
                  <c:v>PICH</c:v>
                </c:pt>
                <c:pt idx="1">
                  <c:v>TIXMUCUY</c:v>
                </c:pt>
                <c:pt idx="2">
                  <c:v>ALFREDO V. BONFIL</c:v>
                </c:pt>
                <c:pt idx="3">
                  <c:v>HAMPOLOL</c:v>
                </c:pt>
                <c:pt idx="4">
                  <c:v>BÉCAL</c:v>
                </c:pt>
                <c:pt idx="5">
                  <c:v>NUNKINÍ</c:v>
                </c:pt>
                <c:pt idx="6">
                  <c:v>ATASTA</c:v>
                </c:pt>
                <c:pt idx="7">
                  <c:v>MAMANTEL</c:v>
                </c:pt>
                <c:pt idx="8">
                  <c:v>SABANCUY</c:v>
                </c:pt>
                <c:pt idx="9">
                  <c:v>HOOL</c:v>
                </c:pt>
                <c:pt idx="10">
                  <c:v>SIHOCHAC</c:v>
                </c:pt>
                <c:pt idx="11">
                  <c:v>CARRILLO PUERTO</c:v>
                </c:pt>
                <c:pt idx="12">
                  <c:v>POMUCH</c:v>
                </c:pt>
                <c:pt idx="13">
                  <c:v>BOLONCHÉN DE REJÓN</c:v>
                </c:pt>
                <c:pt idx="14">
                  <c:v>DZIBALCHÉN</c:v>
                </c:pt>
                <c:pt idx="15">
                  <c:v>UKUM</c:v>
                </c:pt>
                <c:pt idx="16">
                  <c:v>TINÚN</c:v>
                </c:pt>
                <c:pt idx="17">
                  <c:v>CENTENARIO</c:v>
                </c:pt>
                <c:pt idx="18">
                  <c:v>DIVISIÓN DEL NORTE</c:v>
                </c:pt>
                <c:pt idx="19">
                  <c:v>MIGUEL HIDALGO Y COSTILLA</c:v>
                </c:pt>
                <c:pt idx="20">
                  <c:v>MONCLOVA</c:v>
                </c:pt>
                <c:pt idx="21">
                  <c:v>CONSTITUCIÓN</c:v>
                </c:pt>
              </c:strCache>
            </c:strRef>
          </c:cat>
          <c:val>
            <c:numRef>
              <c:f>'GRÁFICA JM MR Y RP'!$H$8:$H$29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ED-4763-9F0B-398687058E27}"/>
            </c:ext>
          </c:extLst>
        </c:ser>
        <c:ser>
          <c:idx val="3"/>
          <c:order val="3"/>
          <c:tx>
            <c:strRef>
              <c:f>'GRÁFICA JM MR Y RP'!$J$4</c:f>
              <c:strCache>
                <c:ptCount val="1"/>
                <c:pt idx="0">
                  <c:v>LGBTTTIQ+</c:v>
                </c:pt>
              </c:strCache>
            </c:strRef>
          </c:tx>
          <c:spPr>
            <a:solidFill>
              <a:srgbClr val="FF0066"/>
            </a:solidFill>
            <a:ln>
              <a:noFill/>
            </a:ln>
            <a:effectLst/>
            <a:sp3d/>
          </c:spPr>
          <c:invertIfNegative val="0"/>
          <c:cat>
            <c:strRef>
              <c:f>'GRÁFICA JM MR Y RP'!$C$8:$C$29</c:f>
              <c:strCache>
                <c:ptCount val="22"/>
                <c:pt idx="0">
                  <c:v>PICH</c:v>
                </c:pt>
                <c:pt idx="1">
                  <c:v>TIXMUCUY</c:v>
                </c:pt>
                <c:pt idx="2">
                  <c:v>ALFREDO V. BONFIL</c:v>
                </c:pt>
                <c:pt idx="3">
                  <c:v>HAMPOLOL</c:v>
                </c:pt>
                <c:pt idx="4">
                  <c:v>BÉCAL</c:v>
                </c:pt>
                <c:pt idx="5">
                  <c:v>NUNKINÍ</c:v>
                </c:pt>
                <c:pt idx="6">
                  <c:v>ATASTA</c:v>
                </c:pt>
                <c:pt idx="7">
                  <c:v>MAMANTEL</c:v>
                </c:pt>
                <c:pt idx="8">
                  <c:v>SABANCUY</c:v>
                </c:pt>
                <c:pt idx="9">
                  <c:v>HOOL</c:v>
                </c:pt>
                <c:pt idx="10">
                  <c:v>SIHOCHAC</c:v>
                </c:pt>
                <c:pt idx="11">
                  <c:v>CARRILLO PUERTO</c:v>
                </c:pt>
                <c:pt idx="12">
                  <c:v>POMUCH</c:v>
                </c:pt>
                <c:pt idx="13">
                  <c:v>BOLONCHÉN DE REJÓN</c:v>
                </c:pt>
                <c:pt idx="14">
                  <c:v>DZIBALCHÉN</c:v>
                </c:pt>
                <c:pt idx="15">
                  <c:v>UKUM</c:v>
                </c:pt>
                <c:pt idx="16">
                  <c:v>TINÚN</c:v>
                </c:pt>
                <c:pt idx="17">
                  <c:v>CENTENARIO</c:v>
                </c:pt>
                <c:pt idx="18">
                  <c:v>DIVISIÓN DEL NORTE</c:v>
                </c:pt>
                <c:pt idx="19">
                  <c:v>MIGUEL HIDALGO Y COSTILLA</c:v>
                </c:pt>
                <c:pt idx="20">
                  <c:v>MONCLOVA</c:v>
                </c:pt>
                <c:pt idx="21">
                  <c:v>CONSTITUCIÓN</c:v>
                </c:pt>
              </c:strCache>
            </c:strRef>
          </c:cat>
          <c:val>
            <c:numRef>
              <c:f>'GRÁFICA JM MR Y RP'!$J$8:$J$29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ED-4763-9F0B-398687058E27}"/>
            </c:ext>
          </c:extLst>
        </c:ser>
        <c:ser>
          <c:idx val="4"/>
          <c:order val="4"/>
          <c:tx>
            <c:strRef>
              <c:f>'GRÁFICA JM MR Y RP'!$L$4</c:f>
              <c:strCache>
                <c:ptCount val="1"/>
                <c:pt idx="0">
                  <c:v>N/A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'GRÁFICA JM MR Y RP'!$C$8:$C$29</c:f>
              <c:strCache>
                <c:ptCount val="22"/>
                <c:pt idx="0">
                  <c:v>PICH</c:v>
                </c:pt>
                <c:pt idx="1">
                  <c:v>TIXMUCUY</c:v>
                </c:pt>
                <c:pt idx="2">
                  <c:v>ALFREDO V. BONFIL</c:v>
                </c:pt>
                <c:pt idx="3">
                  <c:v>HAMPOLOL</c:v>
                </c:pt>
                <c:pt idx="4">
                  <c:v>BÉCAL</c:v>
                </c:pt>
                <c:pt idx="5">
                  <c:v>NUNKINÍ</c:v>
                </c:pt>
                <c:pt idx="6">
                  <c:v>ATASTA</c:v>
                </c:pt>
                <c:pt idx="7">
                  <c:v>MAMANTEL</c:v>
                </c:pt>
                <c:pt idx="8">
                  <c:v>SABANCUY</c:v>
                </c:pt>
                <c:pt idx="9">
                  <c:v>HOOL</c:v>
                </c:pt>
                <c:pt idx="10">
                  <c:v>SIHOCHAC</c:v>
                </c:pt>
                <c:pt idx="11">
                  <c:v>CARRILLO PUERTO</c:v>
                </c:pt>
                <c:pt idx="12">
                  <c:v>POMUCH</c:v>
                </c:pt>
                <c:pt idx="13">
                  <c:v>BOLONCHÉN DE REJÓN</c:v>
                </c:pt>
                <c:pt idx="14">
                  <c:v>DZIBALCHÉN</c:v>
                </c:pt>
                <c:pt idx="15">
                  <c:v>UKUM</c:v>
                </c:pt>
                <c:pt idx="16">
                  <c:v>TINÚN</c:v>
                </c:pt>
                <c:pt idx="17">
                  <c:v>CENTENARIO</c:v>
                </c:pt>
                <c:pt idx="18">
                  <c:v>DIVISIÓN DEL NORTE</c:v>
                </c:pt>
                <c:pt idx="19">
                  <c:v>MIGUEL HIDALGO Y COSTILLA</c:v>
                </c:pt>
                <c:pt idx="20">
                  <c:v>MONCLOVA</c:v>
                </c:pt>
                <c:pt idx="21">
                  <c:v>CONSTITUCIÓN</c:v>
                </c:pt>
              </c:strCache>
            </c:strRef>
          </c:cat>
          <c:val>
            <c:numRef>
              <c:f>'GRÁFICA JM MR Y RP'!$L$8:$L$29</c:f>
              <c:numCache>
                <c:formatCode>General</c:formatCode>
                <c:ptCount val="22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4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4</c:v>
                </c:pt>
                <c:pt idx="12">
                  <c:v>6</c:v>
                </c:pt>
                <c:pt idx="13">
                  <c:v>5</c:v>
                </c:pt>
                <c:pt idx="14">
                  <c:v>6</c:v>
                </c:pt>
                <c:pt idx="15">
                  <c:v>5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ED-4763-9F0B-398687058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6302991"/>
        <c:axId val="386307791"/>
        <c:axId val="0"/>
      </c:bar3DChart>
      <c:catAx>
        <c:axId val="386302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86307791"/>
        <c:crosses val="autoZero"/>
        <c:auto val="1"/>
        <c:lblAlgn val="ctr"/>
        <c:lblOffset val="100"/>
        <c:noMultiLvlLbl val="0"/>
      </c:catAx>
      <c:valAx>
        <c:axId val="386307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863029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780413358987971"/>
          <c:y val="0"/>
          <c:w val="0.59322056982920335"/>
          <c:h val="1"/>
        </c:manualLayout>
      </c:layout>
      <c:pieChart>
        <c:varyColors val="1"/>
        <c:ser>
          <c:idx val="0"/>
          <c:order val="0"/>
          <c:spPr>
            <a:solidFill>
              <a:schemeClr val="bg2">
                <a:lumMod val="25000"/>
              </a:schemeClr>
            </a:solidFill>
          </c:spPr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0D-4344-8872-A8AAD2549935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00D-4344-8872-A8AAD2549935}"/>
              </c:ext>
            </c:extLst>
          </c:dPt>
          <c:dPt>
            <c:idx val="2"/>
            <c:bubble3D val="0"/>
            <c:spPr>
              <a:solidFill>
                <a:srgbClr val="6600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00D-4344-8872-A8AAD2549935}"/>
              </c:ext>
            </c:extLst>
          </c:dPt>
          <c:dPt>
            <c:idx val="3"/>
            <c:bubble3D val="0"/>
            <c:spPr>
              <a:solidFill>
                <a:schemeClr val="bg2">
                  <a:lumMod val="2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00D-4344-8872-A8AAD2549935}"/>
              </c:ext>
            </c:extLst>
          </c:dPt>
          <c:dPt>
            <c:idx val="4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8F-4642-8508-8C0919FA7A3B}"/>
              </c:ext>
            </c:extLst>
          </c:dPt>
          <c:dLbls>
            <c:dLbl>
              <c:idx val="0"/>
              <c:layout>
                <c:manualLayout>
                  <c:x val="-1.5318396495337623E-2"/>
                  <c:y val="4.589320357275234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JUVENTUD</a:t>
                    </a:r>
                    <a:r>
                      <a:rPr lang="en-US" baseline="0"/>
                      <a:t>
</a:t>
                    </a:r>
                    <a:fld id="{F44B2699-F6F0-4B29-9AF4-0B2BD05153D4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00D-4344-8872-A8AAD2549935}"/>
                </c:ext>
              </c:extLst>
            </c:dLbl>
            <c:dLbl>
              <c:idx val="1"/>
              <c:layout>
                <c:manualLayout>
                  <c:x val="-3.702629958618367E-2"/>
                  <c:y val="4.636008561224837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0D-4344-8872-A8AAD2549935}"/>
                </c:ext>
              </c:extLst>
            </c:dLbl>
            <c:dLbl>
              <c:idx val="2"/>
              <c:layout>
                <c:manualLayout>
                  <c:x val="-6.3879979814978546E-2"/>
                  <c:y val="0.1236861586304518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0D-4344-8872-A8AAD2549935}"/>
                </c:ext>
              </c:extLst>
            </c:dLbl>
            <c:dLbl>
              <c:idx val="3"/>
              <c:layout>
                <c:manualLayout>
                  <c:x val="-0.34629673268119887"/>
                  <c:y val="1.835728142910093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0D-4344-8872-A8AAD2549935}"/>
                </c:ext>
              </c:extLst>
            </c:dLbl>
            <c:dLbl>
              <c:idx val="4"/>
              <c:layout>
                <c:manualLayout>
                  <c:x val="5.78169899888379E-2"/>
                  <c:y val="-0.1900791955276916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8F-4642-8508-8C0919FA7A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(GRÁFICA!$D$4,GRÁFICA!$F$4,GRÁFICA!$H$4,GRÁFICA!$J$4,GRÁFICA!$L$4)</c:f>
              <c:strCache>
                <c:ptCount val="5"/>
                <c:pt idx="0">
                  <c:v>JOVEN</c:v>
                </c:pt>
                <c:pt idx="1">
                  <c:v>INDÍGENA</c:v>
                </c:pt>
                <c:pt idx="2">
                  <c:v>DISCAPACIDAD</c:v>
                </c:pt>
                <c:pt idx="3">
                  <c:v>LGBTTTIQ+</c:v>
                </c:pt>
                <c:pt idx="4">
                  <c:v>N/A</c:v>
                </c:pt>
              </c:strCache>
            </c:strRef>
          </c:cat>
          <c:val>
            <c:numRef>
              <c:f>(GRÁFICA!$D$10,GRÁFICA!$F$10,GRÁFICA!$H$10,GRÁFICA!$J$10,GRÁFICA!$L$10)</c:f>
              <c:numCache>
                <c:formatCode>0.0000%</c:formatCode>
                <c:ptCount val="5"/>
                <c:pt idx="0">
                  <c:v>3.8167938931297711E-2</c:v>
                </c:pt>
                <c:pt idx="1">
                  <c:v>2.2900763358778626E-2</c:v>
                </c:pt>
                <c:pt idx="2">
                  <c:v>7.6335877862595417E-3</c:v>
                </c:pt>
                <c:pt idx="3">
                  <c:v>0</c:v>
                </c:pt>
                <c:pt idx="4">
                  <c:v>0.93129770992366412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00D-4344-8872-A8AAD254993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28576</xdr:colOff>
      <xdr:row>1</xdr:row>
      <xdr:rowOff>47625</xdr:rowOff>
    </xdr:from>
    <xdr:to>
      <xdr:col>14</xdr:col>
      <xdr:colOff>219075</xdr:colOff>
      <xdr:row>11</xdr:row>
      <xdr:rowOff>155029</xdr:rowOff>
    </xdr:to>
    <xdr:graphicFrame macro="">
      <xdr:nvGraphicFramePr>
        <xdr:cNvPr id="2" name="7 Gráfico">
          <a:extLst>
            <a:ext uri="{FF2B5EF4-FFF2-40B4-BE49-F238E27FC236}">
              <a16:creationId xmlns:a16="http://schemas.microsoft.com/office/drawing/2014/main" id="{A769E0C0-407E-4F6A-92A3-E406DB20BA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30</xdr:row>
      <xdr:rowOff>174238</xdr:rowOff>
    </xdr:from>
    <xdr:to>
      <xdr:col>14</xdr:col>
      <xdr:colOff>1417134</xdr:colOff>
      <xdr:row>45</xdr:row>
      <xdr:rowOff>127774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722CFD7-7D5B-03B7-2B0A-DCECB444E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28576</xdr:colOff>
      <xdr:row>1</xdr:row>
      <xdr:rowOff>47625</xdr:rowOff>
    </xdr:from>
    <xdr:to>
      <xdr:col>14</xdr:col>
      <xdr:colOff>219075</xdr:colOff>
      <xdr:row>11</xdr:row>
      <xdr:rowOff>155029</xdr:rowOff>
    </xdr:to>
    <xdr:graphicFrame macro="">
      <xdr:nvGraphicFramePr>
        <xdr:cNvPr id="2" name="7 Gráfico">
          <a:extLst>
            <a:ext uri="{FF2B5EF4-FFF2-40B4-BE49-F238E27FC236}">
              <a16:creationId xmlns:a16="http://schemas.microsoft.com/office/drawing/2014/main" id="{22A73081-458F-4296-A04F-7920FEF76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30</xdr:row>
      <xdr:rowOff>174238</xdr:rowOff>
    </xdr:from>
    <xdr:to>
      <xdr:col>14</xdr:col>
      <xdr:colOff>1417134</xdr:colOff>
      <xdr:row>45</xdr:row>
      <xdr:rowOff>127774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543D87B-2701-475E-9C71-08DB44804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28576</xdr:colOff>
      <xdr:row>1</xdr:row>
      <xdr:rowOff>47625</xdr:rowOff>
    </xdr:from>
    <xdr:to>
      <xdr:col>14</xdr:col>
      <xdr:colOff>219075</xdr:colOff>
      <xdr:row>11</xdr:row>
      <xdr:rowOff>155029</xdr:rowOff>
    </xdr:to>
    <xdr:graphicFrame macro="">
      <xdr:nvGraphicFramePr>
        <xdr:cNvPr id="2" name="7 Gráfico">
          <a:extLst>
            <a:ext uri="{FF2B5EF4-FFF2-40B4-BE49-F238E27FC236}">
              <a16:creationId xmlns:a16="http://schemas.microsoft.com/office/drawing/2014/main" id="{2647298E-D686-4855-9870-D5F3D18B6D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30</xdr:row>
      <xdr:rowOff>174238</xdr:rowOff>
    </xdr:from>
    <xdr:to>
      <xdr:col>14</xdr:col>
      <xdr:colOff>1417134</xdr:colOff>
      <xdr:row>45</xdr:row>
      <xdr:rowOff>127774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D6C8E91-1416-464C-BC33-3266E7D13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28576</xdr:colOff>
      <xdr:row>1</xdr:row>
      <xdr:rowOff>47625</xdr:rowOff>
    </xdr:from>
    <xdr:to>
      <xdr:col>13</xdr:col>
      <xdr:colOff>219075</xdr:colOff>
      <xdr:row>11</xdr:row>
      <xdr:rowOff>155029</xdr:rowOff>
    </xdr:to>
    <xdr:graphicFrame macro="">
      <xdr:nvGraphicFramePr>
        <xdr:cNvPr id="2" name="7 Gráfico">
          <a:extLst>
            <a:ext uri="{FF2B5EF4-FFF2-40B4-BE49-F238E27FC236}">
              <a16:creationId xmlns:a16="http://schemas.microsoft.com/office/drawing/2014/main" id="{5B8CD642-D906-46C1-8A96-9828ACDFFE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61795</xdr:colOff>
      <xdr:row>12</xdr:row>
      <xdr:rowOff>18237</xdr:rowOff>
    </xdr:from>
    <xdr:to>
      <xdr:col>15</xdr:col>
      <xdr:colOff>650720</xdr:colOff>
      <xdr:row>37</xdr:row>
      <xdr:rowOff>98502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DFE41C54-8D41-4A08-A063-08504545EB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DDE30-EA3F-463A-AB85-4CC4CD1C4FDB}">
  <dimension ref="A1:AA116"/>
  <sheetViews>
    <sheetView tabSelected="1" view="pageBreakPreview" zoomScale="82" zoomScaleNormal="100" zoomScaleSheetLayoutView="82" workbookViewId="0">
      <selection activeCell="A84" sqref="A84:XFD84"/>
    </sheetView>
  </sheetViews>
  <sheetFormatPr baseColWidth="10" defaultRowHeight="15" x14ac:dyDescent="0.25"/>
  <cols>
    <col min="1" max="1" width="17.5703125" style="6" bestFit="1" customWidth="1"/>
    <col min="2" max="2" width="11.140625" style="6" bestFit="1" customWidth="1"/>
    <col min="3" max="3" width="22.140625" style="3" customWidth="1"/>
    <col min="4" max="4" width="29" style="4" customWidth="1"/>
    <col min="5" max="5" width="17.28515625" style="3" bestFit="1" customWidth="1"/>
    <col min="6" max="6" width="23.42578125" style="5" customWidth="1"/>
    <col min="7" max="7" width="29" style="3" customWidth="1"/>
    <col min="8" max="8" width="17.28515625" style="5" bestFit="1" customWidth="1"/>
    <col min="9" max="9" width="14.85546875" style="5" customWidth="1"/>
    <col min="10" max="10" width="10.140625" style="3" customWidth="1"/>
    <col min="11" max="11" width="14.85546875" style="5" customWidth="1"/>
    <col min="12" max="12" width="10.140625" style="3" customWidth="1"/>
    <col min="13" max="13" width="14.85546875" style="5" customWidth="1"/>
    <col min="14" max="14" width="10.140625" style="3" customWidth="1"/>
    <col min="15" max="15" width="14.85546875" style="5" customWidth="1"/>
    <col min="16" max="16" width="10.140625" style="3" customWidth="1"/>
    <col min="17" max="17" width="14.85546875" style="5" customWidth="1"/>
    <col min="18" max="18" width="10.140625" style="3" customWidth="1"/>
    <col min="19" max="19" width="14.85546875" style="5" customWidth="1"/>
    <col min="20" max="20" width="10.140625" style="3" customWidth="1"/>
    <col min="21" max="21" width="14.85546875" style="5" customWidth="1"/>
    <col min="22" max="22" width="10.140625" style="3" customWidth="1"/>
    <col min="23" max="23" width="14.85546875" style="5" customWidth="1"/>
    <col min="24" max="24" width="10.140625" style="3" customWidth="1"/>
    <col min="25" max="25" width="15.7109375" style="3" customWidth="1"/>
    <col min="26" max="26" width="12.7109375" style="3" customWidth="1"/>
    <col min="27" max="27" width="19.42578125" style="5" customWidth="1"/>
  </cols>
  <sheetData>
    <row r="1" spans="1:27" s="1" customFormat="1" ht="49.5" customHeight="1" x14ac:dyDescent="0.2">
      <c r="A1" s="44" t="s">
        <v>24</v>
      </c>
      <c r="B1" s="44"/>
      <c r="C1" s="44"/>
      <c r="D1" s="44"/>
      <c r="E1" s="44"/>
      <c r="F1" s="44"/>
      <c r="G1" s="44"/>
      <c r="H1" s="44"/>
      <c r="I1" s="13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s="1" customFormat="1" ht="17.25" customHeight="1" x14ac:dyDescent="0.2">
      <c r="A2" s="41" t="s">
        <v>13</v>
      </c>
      <c r="B2" s="41"/>
      <c r="C2" s="41"/>
      <c r="D2" s="41"/>
      <c r="E2" s="41"/>
      <c r="F2" s="41"/>
      <c r="G2" s="41"/>
      <c r="H2" s="4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x14ac:dyDescent="0.25">
      <c r="A3" s="41" t="s">
        <v>1</v>
      </c>
      <c r="B3" s="41"/>
      <c r="C3" s="41"/>
      <c r="D3" s="41"/>
      <c r="E3" s="41"/>
      <c r="F3" s="41"/>
      <c r="G3" s="41"/>
      <c r="H3" s="41"/>
      <c r="I3" s="19"/>
    </row>
    <row r="4" spans="1:27" x14ac:dyDescent="0.25">
      <c r="A4" s="7"/>
      <c r="B4" s="7"/>
      <c r="C4" s="8"/>
      <c r="D4" s="8"/>
      <c r="E4" s="9"/>
      <c r="F4" s="8"/>
      <c r="G4" s="8"/>
      <c r="H4" s="7"/>
      <c r="I4" s="19"/>
    </row>
    <row r="5" spans="1:27" x14ac:dyDescent="0.25">
      <c r="A5" s="42" t="s">
        <v>25</v>
      </c>
      <c r="B5" s="42" t="s">
        <v>20</v>
      </c>
      <c r="C5" s="43" t="s">
        <v>300</v>
      </c>
      <c r="D5" s="43"/>
      <c r="E5" s="43"/>
      <c r="F5" s="43" t="s">
        <v>2</v>
      </c>
      <c r="G5" s="43"/>
      <c r="H5" s="43"/>
      <c r="I5" s="19"/>
    </row>
    <row r="6" spans="1:27" ht="14.25" customHeight="1" x14ac:dyDescent="0.25">
      <c r="A6" s="42"/>
      <c r="B6" s="42"/>
      <c r="C6" s="33" t="s">
        <v>3</v>
      </c>
      <c r="D6" s="33" t="s">
        <v>4</v>
      </c>
      <c r="E6" s="32" t="s">
        <v>12</v>
      </c>
      <c r="F6" s="33" t="s">
        <v>3</v>
      </c>
      <c r="G6" s="33" t="s">
        <v>4</v>
      </c>
      <c r="H6" s="32" t="s">
        <v>12</v>
      </c>
      <c r="I6" s="19"/>
    </row>
    <row r="7" spans="1:27" x14ac:dyDescent="0.25">
      <c r="A7" s="26" t="s">
        <v>26</v>
      </c>
      <c r="B7" s="26" t="s">
        <v>21</v>
      </c>
      <c r="C7" s="26" t="s">
        <v>59</v>
      </c>
      <c r="D7" s="26" t="s">
        <v>49</v>
      </c>
      <c r="E7" s="27" t="s">
        <v>15</v>
      </c>
      <c r="F7" s="26" t="s">
        <v>59</v>
      </c>
      <c r="G7" s="26" t="s">
        <v>54</v>
      </c>
      <c r="H7" s="27" t="s">
        <v>15</v>
      </c>
      <c r="I7" s="19"/>
    </row>
    <row r="8" spans="1:27" x14ac:dyDescent="0.25">
      <c r="A8" s="26" t="s">
        <v>26</v>
      </c>
      <c r="B8" s="26" t="s">
        <v>22</v>
      </c>
      <c r="C8" s="26" t="s">
        <v>59</v>
      </c>
      <c r="D8" s="26" t="s">
        <v>50</v>
      </c>
      <c r="E8" s="27" t="s">
        <v>15</v>
      </c>
      <c r="F8" s="26" t="s">
        <v>59</v>
      </c>
      <c r="G8" s="26" t="s">
        <v>55</v>
      </c>
      <c r="H8" s="27" t="s">
        <v>15</v>
      </c>
      <c r="I8" s="19"/>
    </row>
    <row r="9" spans="1:27" x14ac:dyDescent="0.25">
      <c r="A9" s="26" t="s">
        <v>26</v>
      </c>
      <c r="B9" s="26" t="s">
        <v>22</v>
      </c>
      <c r="C9" s="26" t="s">
        <v>60</v>
      </c>
      <c r="D9" s="26" t="s">
        <v>51</v>
      </c>
      <c r="E9" s="27" t="s">
        <v>15</v>
      </c>
      <c r="F9" s="26" t="s">
        <v>60</v>
      </c>
      <c r="G9" s="26" t="s">
        <v>56</v>
      </c>
      <c r="H9" s="27" t="s">
        <v>15</v>
      </c>
      <c r="I9" s="19"/>
    </row>
    <row r="10" spans="1:27" x14ac:dyDescent="0.25">
      <c r="A10" s="26" t="s">
        <v>26</v>
      </c>
      <c r="B10" s="26" t="s">
        <v>22</v>
      </c>
      <c r="C10" s="26" t="s">
        <v>61</v>
      </c>
      <c r="D10" s="26" t="s">
        <v>52</v>
      </c>
      <c r="E10" s="27" t="s">
        <v>15</v>
      </c>
      <c r="F10" s="26" t="s">
        <v>61</v>
      </c>
      <c r="G10" s="26" t="s">
        <v>57</v>
      </c>
      <c r="H10" s="27" t="s">
        <v>15</v>
      </c>
      <c r="I10" s="19"/>
    </row>
    <row r="11" spans="1:27" ht="22.5" x14ac:dyDescent="0.25">
      <c r="A11" s="26" t="s">
        <v>26</v>
      </c>
      <c r="B11" s="26" t="s">
        <v>23</v>
      </c>
      <c r="C11" s="26" t="s">
        <v>59</v>
      </c>
      <c r="D11" s="26" t="s">
        <v>53</v>
      </c>
      <c r="E11" s="27" t="s">
        <v>15</v>
      </c>
      <c r="F11" s="26" t="s">
        <v>59</v>
      </c>
      <c r="G11" s="26" t="s">
        <v>58</v>
      </c>
      <c r="H11" s="27" t="s">
        <v>15</v>
      </c>
      <c r="I11" s="19"/>
    </row>
    <row r="12" spans="1:27" x14ac:dyDescent="0.25">
      <c r="A12" s="26" t="s">
        <v>27</v>
      </c>
      <c r="B12" s="26" t="s">
        <v>21</v>
      </c>
      <c r="C12" s="26" t="s">
        <v>59</v>
      </c>
      <c r="D12" s="26" t="s">
        <v>62</v>
      </c>
      <c r="E12" s="27" t="s">
        <v>15</v>
      </c>
      <c r="F12" s="26" t="s">
        <v>59</v>
      </c>
      <c r="G12" s="26" t="s">
        <v>67</v>
      </c>
      <c r="H12" s="27" t="s">
        <v>15</v>
      </c>
      <c r="I12" s="19"/>
    </row>
    <row r="13" spans="1:27" x14ac:dyDescent="0.25">
      <c r="A13" s="26" t="s">
        <v>27</v>
      </c>
      <c r="B13" s="26" t="s">
        <v>22</v>
      </c>
      <c r="C13" s="26" t="s">
        <v>59</v>
      </c>
      <c r="D13" s="26" t="s">
        <v>63</v>
      </c>
      <c r="E13" s="27" t="s">
        <v>15</v>
      </c>
      <c r="F13" s="26" t="s">
        <v>59</v>
      </c>
      <c r="G13" s="26" t="s">
        <v>68</v>
      </c>
      <c r="H13" s="27" t="s">
        <v>15</v>
      </c>
      <c r="I13" s="19"/>
    </row>
    <row r="14" spans="1:27" ht="22.5" x14ac:dyDescent="0.25">
      <c r="A14" s="26" t="s">
        <v>27</v>
      </c>
      <c r="B14" s="26" t="s">
        <v>22</v>
      </c>
      <c r="C14" s="26" t="s">
        <v>61</v>
      </c>
      <c r="D14" s="26" t="s">
        <v>64</v>
      </c>
      <c r="E14" s="27" t="s">
        <v>15</v>
      </c>
      <c r="F14" s="26" t="s">
        <v>61</v>
      </c>
      <c r="G14" s="26" t="s">
        <v>69</v>
      </c>
      <c r="H14" s="27" t="s">
        <v>15</v>
      </c>
      <c r="I14" s="19"/>
    </row>
    <row r="15" spans="1:27" x14ac:dyDescent="0.25">
      <c r="A15" s="26" t="s">
        <v>27</v>
      </c>
      <c r="B15" s="26" t="s">
        <v>22</v>
      </c>
      <c r="C15" s="26" t="s">
        <v>60</v>
      </c>
      <c r="D15" s="26" t="s">
        <v>65</v>
      </c>
      <c r="E15" s="27" t="s">
        <v>15</v>
      </c>
      <c r="F15" s="26" t="s">
        <v>60</v>
      </c>
      <c r="G15" s="26" t="s">
        <v>70</v>
      </c>
      <c r="H15" s="27" t="s">
        <v>15</v>
      </c>
      <c r="I15" s="19"/>
    </row>
    <row r="16" spans="1:27" x14ac:dyDescent="0.25">
      <c r="A16" s="26" t="s">
        <v>27</v>
      </c>
      <c r="B16" s="26" t="s">
        <v>23</v>
      </c>
      <c r="C16" s="26" t="s">
        <v>59</v>
      </c>
      <c r="D16" s="26" t="s">
        <v>66</v>
      </c>
      <c r="E16" s="27" t="s">
        <v>15</v>
      </c>
      <c r="F16" s="26" t="s">
        <v>59</v>
      </c>
      <c r="G16" s="26" t="s">
        <v>71</v>
      </c>
      <c r="H16" s="27" t="s">
        <v>15</v>
      </c>
      <c r="I16" s="19"/>
    </row>
    <row r="17" spans="1:9" x14ac:dyDescent="0.25">
      <c r="A17" s="26" t="s">
        <v>28</v>
      </c>
      <c r="B17" s="26" t="s">
        <v>21</v>
      </c>
      <c r="C17" s="26" t="s">
        <v>77</v>
      </c>
      <c r="D17" s="26" t="s">
        <v>72</v>
      </c>
      <c r="E17" s="27" t="s">
        <v>15</v>
      </c>
      <c r="F17" s="26" t="s">
        <v>77</v>
      </c>
      <c r="G17" s="26" t="s">
        <v>78</v>
      </c>
      <c r="H17" s="27" t="s">
        <v>15</v>
      </c>
      <c r="I17" s="19"/>
    </row>
    <row r="18" spans="1:9" x14ac:dyDescent="0.25">
      <c r="A18" s="26" t="s">
        <v>28</v>
      </c>
      <c r="B18" s="26" t="s">
        <v>22</v>
      </c>
      <c r="C18" s="26" t="s">
        <v>77</v>
      </c>
      <c r="D18" s="26" t="s">
        <v>73</v>
      </c>
      <c r="E18" s="27" t="s">
        <v>15</v>
      </c>
      <c r="F18" s="26" t="s">
        <v>77</v>
      </c>
      <c r="G18" s="26" t="s">
        <v>79</v>
      </c>
      <c r="H18" s="27" t="s">
        <v>15</v>
      </c>
      <c r="I18" s="19"/>
    </row>
    <row r="19" spans="1:9" ht="22.5" x14ac:dyDescent="0.25">
      <c r="A19" s="26" t="s">
        <v>28</v>
      </c>
      <c r="B19" s="26" t="s">
        <v>22</v>
      </c>
      <c r="C19" s="26" t="s">
        <v>77</v>
      </c>
      <c r="D19" s="26" t="s">
        <v>74</v>
      </c>
      <c r="E19" s="27" t="s">
        <v>15</v>
      </c>
      <c r="F19" s="26" t="s">
        <v>77</v>
      </c>
      <c r="G19" s="26" t="s">
        <v>80</v>
      </c>
      <c r="H19" s="27" t="s">
        <v>15</v>
      </c>
      <c r="I19" s="19"/>
    </row>
    <row r="20" spans="1:9" x14ac:dyDescent="0.25">
      <c r="A20" s="26" t="s">
        <v>28</v>
      </c>
      <c r="B20" s="26" t="s">
        <v>22</v>
      </c>
      <c r="C20" s="26" t="s">
        <v>77</v>
      </c>
      <c r="D20" s="26" t="s">
        <v>75</v>
      </c>
      <c r="E20" s="27" t="s">
        <v>15</v>
      </c>
      <c r="F20" s="26" t="s">
        <v>77</v>
      </c>
      <c r="G20" s="26" t="s">
        <v>81</v>
      </c>
      <c r="H20" s="27" t="s">
        <v>15</v>
      </c>
      <c r="I20" s="19"/>
    </row>
    <row r="21" spans="1:9" ht="22.5" x14ac:dyDescent="0.25">
      <c r="A21" s="26" t="s">
        <v>28</v>
      </c>
      <c r="B21" s="26" t="s">
        <v>23</v>
      </c>
      <c r="C21" s="26" t="s">
        <v>77</v>
      </c>
      <c r="D21" s="26" t="s">
        <v>76</v>
      </c>
      <c r="E21" s="27" t="s">
        <v>15</v>
      </c>
      <c r="F21" s="26" t="s">
        <v>77</v>
      </c>
      <c r="G21" s="26" t="s">
        <v>82</v>
      </c>
      <c r="H21" s="27" t="s">
        <v>15</v>
      </c>
      <c r="I21" s="19"/>
    </row>
    <row r="22" spans="1:9" x14ac:dyDescent="0.25">
      <c r="A22" s="26" t="s">
        <v>29</v>
      </c>
      <c r="B22" s="26" t="s">
        <v>21</v>
      </c>
      <c r="C22" s="26" t="s">
        <v>59</v>
      </c>
      <c r="D22" s="26" t="s">
        <v>83</v>
      </c>
      <c r="E22" s="27" t="s">
        <v>15</v>
      </c>
      <c r="F22" s="26" t="s">
        <v>59</v>
      </c>
      <c r="G22" s="26" t="s">
        <v>88</v>
      </c>
      <c r="H22" s="27" t="s">
        <v>15</v>
      </c>
      <c r="I22" s="19"/>
    </row>
    <row r="23" spans="1:9" x14ac:dyDescent="0.25">
      <c r="A23" s="26" t="s">
        <v>29</v>
      </c>
      <c r="B23" s="26" t="s">
        <v>22</v>
      </c>
      <c r="C23" s="26" t="s">
        <v>59</v>
      </c>
      <c r="D23" s="26" t="s">
        <v>84</v>
      </c>
      <c r="E23" s="27" t="s">
        <v>15</v>
      </c>
      <c r="F23" s="26" t="s">
        <v>59</v>
      </c>
      <c r="G23" s="26" t="s">
        <v>89</v>
      </c>
      <c r="H23" s="27" t="s">
        <v>15</v>
      </c>
      <c r="I23" s="19"/>
    </row>
    <row r="24" spans="1:9" x14ac:dyDescent="0.25">
      <c r="A24" s="26" t="s">
        <v>29</v>
      </c>
      <c r="B24" s="26" t="s">
        <v>22</v>
      </c>
      <c r="C24" s="26" t="s">
        <v>60</v>
      </c>
      <c r="D24" s="26" t="s">
        <v>85</v>
      </c>
      <c r="E24" s="27" t="s">
        <v>15</v>
      </c>
      <c r="F24" s="26" t="s">
        <v>60</v>
      </c>
      <c r="G24" s="26" t="s">
        <v>90</v>
      </c>
      <c r="H24" s="27" t="s">
        <v>15</v>
      </c>
      <c r="I24" s="19"/>
    </row>
    <row r="25" spans="1:9" x14ac:dyDescent="0.25">
      <c r="A25" s="26" t="s">
        <v>29</v>
      </c>
      <c r="B25" s="26" t="s">
        <v>22</v>
      </c>
      <c r="C25" s="26" t="s">
        <v>61</v>
      </c>
      <c r="D25" s="26" t="s">
        <v>86</v>
      </c>
      <c r="E25" s="27" t="s">
        <v>14</v>
      </c>
      <c r="F25" s="26" t="s">
        <v>61</v>
      </c>
      <c r="G25" s="26" t="s">
        <v>91</v>
      </c>
      <c r="H25" s="27" t="s">
        <v>14</v>
      </c>
      <c r="I25" s="19"/>
    </row>
    <row r="26" spans="1:9" x14ac:dyDescent="0.25">
      <c r="A26" s="26" t="s">
        <v>29</v>
      </c>
      <c r="B26" s="26" t="s">
        <v>23</v>
      </c>
      <c r="C26" s="26" t="s">
        <v>59</v>
      </c>
      <c r="D26" s="26" t="s">
        <v>87</v>
      </c>
      <c r="E26" s="27" t="s">
        <v>15</v>
      </c>
      <c r="F26" s="26" t="s">
        <v>59</v>
      </c>
      <c r="G26" s="26" t="s">
        <v>92</v>
      </c>
      <c r="H26" s="27" t="s">
        <v>15</v>
      </c>
      <c r="I26" s="19"/>
    </row>
    <row r="27" spans="1:9" ht="22.5" x14ac:dyDescent="0.25">
      <c r="A27" s="26" t="s">
        <v>30</v>
      </c>
      <c r="B27" s="26" t="s">
        <v>21</v>
      </c>
      <c r="C27" s="26" t="s">
        <v>59</v>
      </c>
      <c r="D27" s="26" t="s">
        <v>93</v>
      </c>
      <c r="E27" s="27" t="s">
        <v>15</v>
      </c>
      <c r="F27" s="26" t="s">
        <v>59</v>
      </c>
      <c r="G27" s="26" t="s">
        <v>98</v>
      </c>
      <c r="H27" s="27" t="s">
        <v>15</v>
      </c>
      <c r="I27" s="19"/>
    </row>
    <row r="28" spans="1:9" x14ac:dyDescent="0.25">
      <c r="A28" s="26" t="s">
        <v>30</v>
      </c>
      <c r="B28" s="26" t="s">
        <v>22</v>
      </c>
      <c r="C28" s="26" t="s">
        <v>59</v>
      </c>
      <c r="D28" s="26" t="s">
        <v>94</v>
      </c>
      <c r="E28" s="27" t="s">
        <v>15</v>
      </c>
      <c r="F28" s="26" t="s">
        <v>59</v>
      </c>
      <c r="G28" s="26" t="s">
        <v>99</v>
      </c>
      <c r="H28" s="27" t="s">
        <v>15</v>
      </c>
      <c r="I28" s="19"/>
    </row>
    <row r="29" spans="1:9" x14ac:dyDescent="0.25">
      <c r="A29" s="26" t="s">
        <v>30</v>
      </c>
      <c r="B29" s="26" t="s">
        <v>22</v>
      </c>
      <c r="C29" s="26" t="s">
        <v>60</v>
      </c>
      <c r="D29" s="26" t="s">
        <v>95</v>
      </c>
      <c r="E29" s="27" t="s">
        <v>15</v>
      </c>
      <c r="F29" s="26" t="s">
        <v>60</v>
      </c>
      <c r="G29" s="26" t="s">
        <v>100</v>
      </c>
      <c r="H29" s="27" t="s">
        <v>15</v>
      </c>
      <c r="I29" s="19"/>
    </row>
    <row r="30" spans="1:9" ht="22.5" x14ac:dyDescent="0.25">
      <c r="A30" s="26" t="s">
        <v>30</v>
      </c>
      <c r="B30" s="26" t="s">
        <v>22</v>
      </c>
      <c r="C30" s="26" t="s">
        <v>61</v>
      </c>
      <c r="D30" s="26" t="s">
        <v>96</v>
      </c>
      <c r="E30" s="27" t="s">
        <v>15</v>
      </c>
      <c r="F30" s="26" t="s">
        <v>61</v>
      </c>
      <c r="G30" s="26" t="s">
        <v>101</v>
      </c>
      <c r="H30" s="27" t="s">
        <v>15</v>
      </c>
      <c r="I30" s="19"/>
    </row>
    <row r="31" spans="1:9" x14ac:dyDescent="0.25">
      <c r="A31" s="26" t="s">
        <v>30</v>
      </c>
      <c r="B31" s="26" t="s">
        <v>23</v>
      </c>
      <c r="C31" s="26" t="s">
        <v>59</v>
      </c>
      <c r="D31" s="26" t="s">
        <v>97</v>
      </c>
      <c r="E31" s="27" t="s">
        <v>15</v>
      </c>
      <c r="F31" s="26" t="s">
        <v>59</v>
      </c>
      <c r="G31" s="26" t="s">
        <v>102</v>
      </c>
      <c r="H31" s="27" t="s">
        <v>15</v>
      </c>
      <c r="I31" s="19"/>
    </row>
    <row r="32" spans="1:9" x14ac:dyDescent="0.25">
      <c r="A32" s="26" t="s">
        <v>31</v>
      </c>
      <c r="B32" s="26" t="s">
        <v>21</v>
      </c>
      <c r="C32" s="26" t="s">
        <v>59</v>
      </c>
      <c r="D32" s="26" t="s">
        <v>103</v>
      </c>
      <c r="E32" s="27" t="s">
        <v>15</v>
      </c>
      <c r="F32" s="26" t="s">
        <v>59</v>
      </c>
      <c r="G32" s="26" t="s">
        <v>108</v>
      </c>
      <c r="H32" s="27" t="s">
        <v>15</v>
      </c>
      <c r="I32" s="19"/>
    </row>
    <row r="33" spans="1:8" x14ac:dyDescent="0.25">
      <c r="A33" s="26" t="s">
        <v>31</v>
      </c>
      <c r="B33" s="26" t="s">
        <v>22</v>
      </c>
      <c r="C33" s="26" t="s">
        <v>59</v>
      </c>
      <c r="D33" s="26" t="s">
        <v>104</v>
      </c>
      <c r="E33" s="27" t="s">
        <v>15</v>
      </c>
      <c r="F33" s="26" t="s">
        <v>59</v>
      </c>
      <c r="G33" s="26" t="s">
        <v>109</v>
      </c>
      <c r="H33" s="27" t="s">
        <v>15</v>
      </c>
    </row>
    <row r="34" spans="1:8" x14ac:dyDescent="0.25">
      <c r="A34" s="26" t="s">
        <v>31</v>
      </c>
      <c r="B34" s="26" t="s">
        <v>22</v>
      </c>
      <c r="C34" s="26" t="s">
        <v>60</v>
      </c>
      <c r="D34" s="26" t="s">
        <v>105</v>
      </c>
      <c r="E34" s="27" t="s">
        <v>15</v>
      </c>
      <c r="F34" s="26" t="s">
        <v>60</v>
      </c>
      <c r="G34" s="26" t="s">
        <v>110</v>
      </c>
      <c r="H34" s="27" t="s">
        <v>15</v>
      </c>
    </row>
    <row r="35" spans="1:8" x14ac:dyDescent="0.25">
      <c r="A35" s="26" t="s">
        <v>31</v>
      </c>
      <c r="B35" s="26" t="s">
        <v>22</v>
      </c>
      <c r="C35" s="26" t="s">
        <v>61</v>
      </c>
      <c r="D35" s="26" t="s">
        <v>106</v>
      </c>
      <c r="E35" s="27" t="s">
        <v>15</v>
      </c>
      <c r="F35" s="26" t="s">
        <v>61</v>
      </c>
      <c r="G35" s="26" t="s">
        <v>111</v>
      </c>
      <c r="H35" s="27" t="s">
        <v>15</v>
      </c>
    </row>
    <row r="36" spans="1:8" x14ac:dyDescent="0.25">
      <c r="A36" s="26" t="s">
        <v>31</v>
      </c>
      <c r="B36" s="26" t="s">
        <v>23</v>
      </c>
      <c r="C36" s="26" t="s">
        <v>59</v>
      </c>
      <c r="D36" s="26" t="s">
        <v>107</v>
      </c>
      <c r="E36" s="27" t="s">
        <v>15</v>
      </c>
      <c r="F36" s="26" t="s">
        <v>59</v>
      </c>
      <c r="G36" s="26" t="s">
        <v>112</v>
      </c>
      <c r="H36" s="27" t="s">
        <v>15</v>
      </c>
    </row>
    <row r="37" spans="1:8" x14ac:dyDescent="0.25">
      <c r="A37" s="26" t="s">
        <v>32</v>
      </c>
      <c r="B37" s="26" t="s">
        <v>21</v>
      </c>
      <c r="C37" s="26" t="s">
        <v>59</v>
      </c>
      <c r="D37" s="26" t="s">
        <v>113</v>
      </c>
      <c r="E37" s="27" t="s">
        <v>15</v>
      </c>
      <c r="F37" s="26" t="s">
        <v>59</v>
      </c>
      <c r="G37" s="26" t="s">
        <v>119</v>
      </c>
      <c r="H37" s="27" t="s">
        <v>15</v>
      </c>
    </row>
    <row r="38" spans="1:8" ht="22.5" x14ac:dyDescent="0.25">
      <c r="A38" s="26" t="s">
        <v>32</v>
      </c>
      <c r="B38" s="26" t="s">
        <v>22</v>
      </c>
      <c r="C38" s="26" t="s">
        <v>59</v>
      </c>
      <c r="D38" s="26" t="s">
        <v>114</v>
      </c>
      <c r="E38" s="27" t="s">
        <v>15</v>
      </c>
      <c r="F38" s="26" t="s">
        <v>59</v>
      </c>
      <c r="G38" s="26" t="s">
        <v>120</v>
      </c>
      <c r="H38" s="27" t="s">
        <v>15</v>
      </c>
    </row>
    <row r="39" spans="1:8" x14ac:dyDescent="0.25">
      <c r="A39" s="26" t="s">
        <v>32</v>
      </c>
      <c r="B39" s="26" t="s">
        <v>22</v>
      </c>
      <c r="C39" s="26" t="s">
        <v>61</v>
      </c>
      <c r="D39" s="26" t="s">
        <v>115</v>
      </c>
      <c r="E39" s="27" t="s">
        <v>118</v>
      </c>
      <c r="F39" s="26" t="s">
        <v>61</v>
      </c>
      <c r="G39" s="26" t="s">
        <v>121</v>
      </c>
      <c r="H39" s="27" t="s">
        <v>118</v>
      </c>
    </row>
    <row r="40" spans="1:8" ht="22.5" x14ac:dyDescent="0.25">
      <c r="A40" s="26" t="s">
        <v>32</v>
      </c>
      <c r="B40" s="26" t="s">
        <v>22</v>
      </c>
      <c r="C40" s="26" t="s">
        <v>60</v>
      </c>
      <c r="D40" s="26" t="s">
        <v>116</v>
      </c>
      <c r="E40" s="27" t="s">
        <v>15</v>
      </c>
      <c r="F40" s="26" t="s">
        <v>60</v>
      </c>
      <c r="G40" s="26" t="s">
        <v>122</v>
      </c>
      <c r="H40" s="27" t="s">
        <v>15</v>
      </c>
    </row>
    <row r="41" spans="1:8" x14ac:dyDescent="0.25">
      <c r="A41" s="26" t="s">
        <v>32</v>
      </c>
      <c r="B41" s="26" t="s">
        <v>23</v>
      </c>
      <c r="C41" s="26" t="s">
        <v>59</v>
      </c>
      <c r="D41" s="26" t="s">
        <v>117</v>
      </c>
      <c r="E41" s="27" t="s">
        <v>15</v>
      </c>
      <c r="F41" s="26" t="s">
        <v>59</v>
      </c>
      <c r="G41" s="26" t="s">
        <v>123</v>
      </c>
      <c r="H41" s="27" t="s">
        <v>15</v>
      </c>
    </row>
    <row r="42" spans="1:8" ht="22.5" x14ac:dyDescent="0.25">
      <c r="A42" s="26" t="s">
        <v>33</v>
      </c>
      <c r="B42" s="26" t="s">
        <v>21</v>
      </c>
      <c r="C42" s="26" t="s">
        <v>59</v>
      </c>
      <c r="D42" s="26" t="s">
        <v>124</v>
      </c>
      <c r="E42" s="27" t="s">
        <v>15</v>
      </c>
      <c r="F42" s="26" t="s">
        <v>59</v>
      </c>
      <c r="G42" s="26" t="s">
        <v>129</v>
      </c>
      <c r="H42" s="27" t="s">
        <v>15</v>
      </c>
    </row>
    <row r="43" spans="1:8" x14ac:dyDescent="0.25">
      <c r="A43" s="26" t="s">
        <v>33</v>
      </c>
      <c r="B43" s="26" t="s">
        <v>22</v>
      </c>
      <c r="C43" s="26" t="s">
        <v>59</v>
      </c>
      <c r="D43" s="26" t="s">
        <v>125</v>
      </c>
      <c r="E43" s="27" t="s">
        <v>19</v>
      </c>
      <c r="F43" s="26" t="s">
        <v>59</v>
      </c>
      <c r="G43" s="26" t="s">
        <v>130</v>
      </c>
      <c r="H43" s="27" t="s">
        <v>19</v>
      </c>
    </row>
    <row r="44" spans="1:8" ht="22.5" x14ac:dyDescent="0.25">
      <c r="A44" s="26" t="s">
        <v>33</v>
      </c>
      <c r="B44" s="26" t="s">
        <v>22</v>
      </c>
      <c r="C44" s="26" t="s">
        <v>61</v>
      </c>
      <c r="D44" s="26" t="s">
        <v>126</v>
      </c>
      <c r="E44" s="27" t="s">
        <v>15</v>
      </c>
      <c r="F44" s="26" t="s">
        <v>61</v>
      </c>
      <c r="G44" s="26" t="s">
        <v>131</v>
      </c>
      <c r="H44" s="27" t="s">
        <v>15</v>
      </c>
    </row>
    <row r="45" spans="1:8" x14ac:dyDescent="0.25">
      <c r="A45" s="26" t="s">
        <v>33</v>
      </c>
      <c r="B45" s="26" t="s">
        <v>22</v>
      </c>
      <c r="C45" s="26" t="s">
        <v>60</v>
      </c>
      <c r="D45" s="26" t="s">
        <v>127</v>
      </c>
      <c r="E45" s="27" t="s">
        <v>15</v>
      </c>
      <c r="F45" s="26" t="s">
        <v>60</v>
      </c>
      <c r="G45" s="26" t="s">
        <v>132</v>
      </c>
      <c r="H45" s="27" t="s">
        <v>15</v>
      </c>
    </row>
    <row r="46" spans="1:8" x14ac:dyDescent="0.25">
      <c r="A46" s="26" t="s">
        <v>33</v>
      </c>
      <c r="B46" s="26" t="s">
        <v>23</v>
      </c>
      <c r="C46" s="26" t="s">
        <v>59</v>
      </c>
      <c r="D46" s="26" t="s">
        <v>128</v>
      </c>
      <c r="E46" s="27" t="s">
        <v>15</v>
      </c>
      <c r="F46" s="26" t="s">
        <v>59</v>
      </c>
      <c r="G46" s="26" t="s">
        <v>133</v>
      </c>
      <c r="H46" s="27" t="s">
        <v>15</v>
      </c>
    </row>
    <row r="47" spans="1:8" x14ac:dyDescent="0.25">
      <c r="A47" s="26" t="s">
        <v>34</v>
      </c>
      <c r="B47" s="26" t="s">
        <v>21</v>
      </c>
      <c r="C47" s="26" t="s">
        <v>59</v>
      </c>
      <c r="D47" s="26" t="s">
        <v>134</v>
      </c>
      <c r="E47" s="27" t="s">
        <v>15</v>
      </c>
      <c r="F47" s="26" t="s">
        <v>59</v>
      </c>
      <c r="G47" s="26" t="s">
        <v>139</v>
      </c>
      <c r="H47" s="27" t="s">
        <v>15</v>
      </c>
    </row>
    <row r="48" spans="1:8" x14ac:dyDescent="0.25">
      <c r="A48" s="26" t="s">
        <v>34</v>
      </c>
      <c r="B48" s="26" t="s">
        <v>22</v>
      </c>
      <c r="C48" s="26" t="s">
        <v>59</v>
      </c>
      <c r="D48" s="26" t="s">
        <v>135</v>
      </c>
      <c r="E48" s="27" t="s">
        <v>15</v>
      </c>
      <c r="F48" s="26" t="s">
        <v>59</v>
      </c>
      <c r="G48" s="26" t="s">
        <v>140</v>
      </c>
      <c r="H48" s="27" t="s">
        <v>15</v>
      </c>
    </row>
    <row r="49" spans="1:8" x14ac:dyDescent="0.25">
      <c r="A49" s="26" t="s">
        <v>34</v>
      </c>
      <c r="B49" s="26" t="s">
        <v>22</v>
      </c>
      <c r="C49" s="26" t="s">
        <v>61</v>
      </c>
      <c r="D49" s="26" t="s">
        <v>136</v>
      </c>
      <c r="E49" s="27" t="s">
        <v>15</v>
      </c>
      <c r="F49" s="26" t="s">
        <v>61</v>
      </c>
      <c r="G49" s="26" t="s">
        <v>141</v>
      </c>
      <c r="H49" s="27" t="s">
        <v>15</v>
      </c>
    </row>
    <row r="50" spans="1:8" x14ac:dyDescent="0.25">
      <c r="A50" s="26" t="s">
        <v>34</v>
      </c>
      <c r="B50" s="26" t="s">
        <v>22</v>
      </c>
      <c r="C50" s="26" t="s">
        <v>60</v>
      </c>
      <c r="D50" s="26" t="s">
        <v>137</v>
      </c>
      <c r="E50" s="27" t="s">
        <v>15</v>
      </c>
      <c r="F50" s="26" t="s">
        <v>60</v>
      </c>
      <c r="G50" s="26" t="s">
        <v>142</v>
      </c>
      <c r="H50" s="27" t="s">
        <v>15</v>
      </c>
    </row>
    <row r="51" spans="1:8" x14ac:dyDescent="0.25">
      <c r="A51" s="26" t="s">
        <v>34</v>
      </c>
      <c r="B51" s="26" t="s">
        <v>23</v>
      </c>
      <c r="C51" s="26" t="s">
        <v>59</v>
      </c>
      <c r="D51" s="26" t="s">
        <v>138</v>
      </c>
      <c r="E51" s="27" t="s">
        <v>15</v>
      </c>
      <c r="F51" s="26" t="s">
        <v>59</v>
      </c>
      <c r="G51" s="26" t="s">
        <v>143</v>
      </c>
      <c r="H51" s="27" t="s">
        <v>15</v>
      </c>
    </row>
    <row r="52" spans="1:8" x14ac:dyDescent="0.25">
      <c r="A52" s="26" t="s">
        <v>35</v>
      </c>
      <c r="B52" s="26" t="s">
        <v>21</v>
      </c>
      <c r="C52" s="26" t="s">
        <v>59</v>
      </c>
      <c r="D52" s="26" t="s">
        <v>144</v>
      </c>
      <c r="E52" s="27" t="s">
        <v>15</v>
      </c>
      <c r="F52" s="26" t="s">
        <v>59</v>
      </c>
      <c r="G52" s="26" t="s">
        <v>149</v>
      </c>
      <c r="H52" s="27" t="s">
        <v>15</v>
      </c>
    </row>
    <row r="53" spans="1:8" x14ac:dyDescent="0.25">
      <c r="A53" s="26" t="s">
        <v>35</v>
      </c>
      <c r="B53" s="26" t="s">
        <v>22</v>
      </c>
      <c r="C53" s="26" t="s">
        <v>59</v>
      </c>
      <c r="D53" s="26" t="s">
        <v>145</v>
      </c>
      <c r="E53" s="27" t="s">
        <v>15</v>
      </c>
      <c r="F53" s="26" t="s">
        <v>59</v>
      </c>
      <c r="G53" s="26" t="s">
        <v>150</v>
      </c>
      <c r="H53" s="27" t="s">
        <v>15</v>
      </c>
    </row>
    <row r="54" spans="1:8" ht="22.5" x14ac:dyDescent="0.25">
      <c r="A54" s="26" t="s">
        <v>35</v>
      </c>
      <c r="B54" s="26" t="s">
        <v>22</v>
      </c>
      <c r="C54" s="26" t="s">
        <v>60</v>
      </c>
      <c r="D54" s="26" t="s">
        <v>146</v>
      </c>
      <c r="E54" s="27" t="s">
        <v>15</v>
      </c>
      <c r="F54" s="26" t="s">
        <v>60</v>
      </c>
      <c r="G54" s="26" t="s">
        <v>151</v>
      </c>
      <c r="H54" s="27" t="s">
        <v>15</v>
      </c>
    </row>
    <row r="55" spans="1:8" ht="22.5" x14ac:dyDescent="0.25">
      <c r="A55" s="26" t="s">
        <v>35</v>
      </c>
      <c r="B55" s="26" t="s">
        <v>22</v>
      </c>
      <c r="C55" s="26" t="s">
        <v>61</v>
      </c>
      <c r="D55" s="26" t="s">
        <v>147</v>
      </c>
      <c r="E55" s="27" t="s">
        <v>15</v>
      </c>
      <c r="F55" s="26" t="s">
        <v>61</v>
      </c>
      <c r="G55" s="26" t="s">
        <v>152</v>
      </c>
      <c r="H55" s="27" t="s">
        <v>15</v>
      </c>
    </row>
    <row r="56" spans="1:8" x14ac:dyDescent="0.25">
      <c r="A56" s="26" t="s">
        <v>35</v>
      </c>
      <c r="B56" s="26" t="s">
        <v>23</v>
      </c>
      <c r="C56" s="26" t="s">
        <v>59</v>
      </c>
      <c r="D56" s="26" t="s">
        <v>148</v>
      </c>
      <c r="E56" s="27" t="s">
        <v>15</v>
      </c>
      <c r="F56" s="26" t="s">
        <v>59</v>
      </c>
      <c r="G56" s="26" t="s">
        <v>153</v>
      </c>
      <c r="H56" s="27" t="s">
        <v>15</v>
      </c>
    </row>
    <row r="57" spans="1:8" x14ac:dyDescent="0.25">
      <c r="A57" s="26" t="s">
        <v>36</v>
      </c>
      <c r="B57" s="26" t="s">
        <v>21</v>
      </c>
      <c r="C57" s="26" t="s">
        <v>59</v>
      </c>
      <c r="D57" s="26" t="s">
        <v>154</v>
      </c>
      <c r="E57" s="27" t="s">
        <v>15</v>
      </c>
      <c r="F57" s="26" t="s">
        <v>59</v>
      </c>
      <c r="G57" s="26" t="s">
        <v>159</v>
      </c>
      <c r="H57" s="27" t="s">
        <v>15</v>
      </c>
    </row>
    <row r="58" spans="1:8" x14ac:dyDescent="0.25">
      <c r="A58" s="26" t="s">
        <v>36</v>
      </c>
      <c r="B58" s="26" t="s">
        <v>22</v>
      </c>
      <c r="C58" s="26" t="s">
        <v>59</v>
      </c>
      <c r="D58" s="26" t="s">
        <v>155</v>
      </c>
      <c r="E58" s="27" t="s">
        <v>15</v>
      </c>
      <c r="F58" s="26" t="s">
        <v>59</v>
      </c>
      <c r="G58" s="26" t="s">
        <v>160</v>
      </c>
      <c r="H58" s="27" t="s">
        <v>15</v>
      </c>
    </row>
    <row r="59" spans="1:8" x14ac:dyDescent="0.25">
      <c r="A59" s="26" t="s">
        <v>36</v>
      </c>
      <c r="B59" s="26" t="s">
        <v>22</v>
      </c>
      <c r="C59" s="26" t="s">
        <v>60</v>
      </c>
      <c r="D59" s="26" t="s">
        <v>156</v>
      </c>
      <c r="E59" s="27" t="s">
        <v>15</v>
      </c>
      <c r="F59" s="26" t="s">
        <v>60</v>
      </c>
      <c r="G59" s="26" t="s">
        <v>161</v>
      </c>
      <c r="H59" s="27" t="s">
        <v>15</v>
      </c>
    </row>
    <row r="60" spans="1:8" x14ac:dyDescent="0.25">
      <c r="A60" s="26" t="s">
        <v>36</v>
      </c>
      <c r="B60" s="26" t="s">
        <v>22</v>
      </c>
      <c r="C60" s="26" t="s">
        <v>61</v>
      </c>
      <c r="D60" s="26" t="s">
        <v>157</v>
      </c>
      <c r="E60" s="27" t="s">
        <v>15</v>
      </c>
      <c r="F60" s="26" t="s">
        <v>61</v>
      </c>
      <c r="G60" s="26" t="s">
        <v>162</v>
      </c>
      <c r="H60" s="27" t="s">
        <v>15</v>
      </c>
    </row>
    <row r="61" spans="1:8" ht="22.5" x14ac:dyDescent="0.25">
      <c r="A61" s="26" t="s">
        <v>36</v>
      </c>
      <c r="B61" s="26" t="s">
        <v>23</v>
      </c>
      <c r="C61" s="26" t="s">
        <v>59</v>
      </c>
      <c r="D61" s="26" t="s">
        <v>158</v>
      </c>
      <c r="E61" s="27" t="s">
        <v>15</v>
      </c>
      <c r="F61" s="26" t="s">
        <v>59</v>
      </c>
      <c r="G61" s="26" t="s">
        <v>163</v>
      </c>
      <c r="H61" s="27" t="s">
        <v>15</v>
      </c>
    </row>
    <row r="62" spans="1:8" x14ac:dyDescent="0.25">
      <c r="A62" s="26" t="s">
        <v>37</v>
      </c>
      <c r="B62" s="26" t="s">
        <v>21</v>
      </c>
      <c r="C62" s="26" t="s">
        <v>59</v>
      </c>
      <c r="D62" s="26" t="s">
        <v>164</v>
      </c>
      <c r="E62" s="27" t="s">
        <v>15</v>
      </c>
      <c r="F62" s="26" t="s">
        <v>59</v>
      </c>
      <c r="G62" s="26" t="s">
        <v>169</v>
      </c>
      <c r="H62" s="27" t="s">
        <v>15</v>
      </c>
    </row>
    <row r="63" spans="1:8" x14ac:dyDescent="0.25">
      <c r="A63" s="26" t="s">
        <v>37</v>
      </c>
      <c r="B63" s="26" t="s">
        <v>22</v>
      </c>
      <c r="C63" s="26" t="s">
        <v>59</v>
      </c>
      <c r="D63" s="26" t="s">
        <v>165</v>
      </c>
      <c r="E63" s="27" t="s">
        <v>15</v>
      </c>
      <c r="F63" s="26" t="s">
        <v>59</v>
      </c>
      <c r="G63" s="26" t="s">
        <v>170</v>
      </c>
      <c r="H63" s="27" t="s">
        <v>15</v>
      </c>
    </row>
    <row r="64" spans="1:8" x14ac:dyDescent="0.25">
      <c r="A64" s="26" t="s">
        <v>37</v>
      </c>
      <c r="B64" s="26" t="s">
        <v>22</v>
      </c>
      <c r="C64" s="26" t="s">
        <v>61</v>
      </c>
      <c r="D64" s="26" t="s">
        <v>166</v>
      </c>
      <c r="E64" s="27" t="s">
        <v>15</v>
      </c>
      <c r="F64" s="26" t="s">
        <v>61</v>
      </c>
      <c r="G64" s="26" t="s">
        <v>171</v>
      </c>
      <c r="H64" s="27" t="s">
        <v>15</v>
      </c>
    </row>
    <row r="65" spans="1:8" ht="22.5" x14ac:dyDescent="0.25">
      <c r="A65" s="26" t="s">
        <v>37</v>
      </c>
      <c r="B65" s="26" t="s">
        <v>22</v>
      </c>
      <c r="C65" s="26" t="s">
        <v>60</v>
      </c>
      <c r="D65" s="26" t="s">
        <v>167</v>
      </c>
      <c r="E65" s="27" t="s">
        <v>15</v>
      </c>
      <c r="F65" s="26" t="s">
        <v>60</v>
      </c>
      <c r="G65" s="26" t="s">
        <v>172</v>
      </c>
      <c r="H65" s="27" t="s">
        <v>15</v>
      </c>
    </row>
    <row r="66" spans="1:8" x14ac:dyDescent="0.25">
      <c r="A66" s="26" t="s">
        <v>37</v>
      </c>
      <c r="B66" s="26" t="s">
        <v>23</v>
      </c>
      <c r="C66" s="26" t="s">
        <v>59</v>
      </c>
      <c r="D66" s="26" t="s">
        <v>168</v>
      </c>
      <c r="E66" s="27" t="s">
        <v>118</v>
      </c>
      <c r="F66" s="26" t="s">
        <v>59</v>
      </c>
      <c r="G66" s="26" t="s">
        <v>173</v>
      </c>
      <c r="H66" s="27" t="s">
        <v>118</v>
      </c>
    </row>
    <row r="67" spans="1:8" x14ac:dyDescent="0.25">
      <c r="A67" s="26" t="s">
        <v>38</v>
      </c>
      <c r="B67" s="26" t="s">
        <v>21</v>
      </c>
      <c r="C67" s="26" t="s">
        <v>77</v>
      </c>
      <c r="D67" s="26" t="s">
        <v>174</v>
      </c>
      <c r="E67" s="27" t="s">
        <v>15</v>
      </c>
      <c r="F67" s="26" t="s">
        <v>77</v>
      </c>
      <c r="G67" s="26" t="s">
        <v>179</v>
      </c>
      <c r="H67" s="27" t="s">
        <v>15</v>
      </c>
    </row>
    <row r="68" spans="1:8" x14ac:dyDescent="0.25">
      <c r="A68" s="26" t="s">
        <v>38</v>
      </c>
      <c r="B68" s="26" t="s">
        <v>22</v>
      </c>
      <c r="C68" s="26" t="s">
        <v>77</v>
      </c>
      <c r="D68" s="26" t="s">
        <v>175</v>
      </c>
      <c r="E68" s="27" t="s">
        <v>15</v>
      </c>
      <c r="F68" s="26" t="s">
        <v>77</v>
      </c>
      <c r="G68" s="26" t="s">
        <v>180</v>
      </c>
      <c r="H68" s="27" t="s">
        <v>15</v>
      </c>
    </row>
    <row r="69" spans="1:8" x14ac:dyDescent="0.25">
      <c r="A69" s="26" t="s">
        <v>38</v>
      </c>
      <c r="B69" s="26" t="s">
        <v>22</v>
      </c>
      <c r="C69" s="26" t="s">
        <v>77</v>
      </c>
      <c r="D69" s="26" t="s">
        <v>176</v>
      </c>
      <c r="E69" s="27" t="s">
        <v>15</v>
      </c>
      <c r="F69" s="26" t="s">
        <v>77</v>
      </c>
      <c r="G69" s="26" t="s">
        <v>181</v>
      </c>
      <c r="H69" s="27" t="s">
        <v>15</v>
      </c>
    </row>
    <row r="70" spans="1:8" x14ac:dyDescent="0.25">
      <c r="A70" s="26" t="s">
        <v>38</v>
      </c>
      <c r="B70" s="26" t="s">
        <v>22</v>
      </c>
      <c r="C70" s="26" t="s">
        <v>77</v>
      </c>
      <c r="D70" s="26" t="s">
        <v>177</v>
      </c>
      <c r="E70" s="27" t="s">
        <v>15</v>
      </c>
      <c r="F70" s="26" t="s">
        <v>77</v>
      </c>
      <c r="G70" s="26" t="s">
        <v>182</v>
      </c>
      <c r="H70" s="27" t="s">
        <v>15</v>
      </c>
    </row>
    <row r="71" spans="1:8" x14ac:dyDescent="0.25">
      <c r="A71" s="26" t="s">
        <v>38</v>
      </c>
      <c r="B71" s="26" t="s">
        <v>23</v>
      </c>
      <c r="C71" s="26" t="s">
        <v>77</v>
      </c>
      <c r="D71" s="26" t="s">
        <v>178</v>
      </c>
      <c r="E71" s="27" t="s">
        <v>15</v>
      </c>
      <c r="F71" s="26" t="s">
        <v>77</v>
      </c>
      <c r="G71" s="26" t="s">
        <v>183</v>
      </c>
      <c r="H71" s="27" t="s">
        <v>15</v>
      </c>
    </row>
    <row r="72" spans="1:8" x14ac:dyDescent="0.25">
      <c r="A72" s="26" t="s">
        <v>39</v>
      </c>
      <c r="B72" s="26" t="s">
        <v>21</v>
      </c>
      <c r="C72" s="26" t="s">
        <v>59</v>
      </c>
      <c r="D72" s="26" t="s">
        <v>184</v>
      </c>
      <c r="E72" s="27" t="s">
        <v>14</v>
      </c>
      <c r="F72" s="26" t="s">
        <v>59</v>
      </c>
      <c r="G72" s="26" t="s">
        <v>189</v>
      </c>
      <c r="H72" s="27" t="s">
        <v>14</v>
      </c>
    </row>
    <row r="73" spans="1:8" x14ac:dyDescent="0.25">
      <c r="A73" s="26" t="s">
        <v>39</v>
      </c>
      <c r="B73" s="26" t="s">
        <v>22</v>
      </c>
      <c r="C73" s="26" t="s">
        <v>59</v>
      </c>
      <c r="D73" s="26" t="s">
        <v>185</v>
      </c>
      <c r="E73" s="27" t="s">
        <v>15</v>
      </c>
      <c r="F73" s="26" t="s">
        <v>59</v>
      </c>
      <c r="G73" s="26" t="s">
        <v>190</v>
      </c>
      <c r="H73" s="27" t="s">
        <v>15</v>
      </c>
    </row>
    <row r="74" spans="1:8" x14ac:dyDescent="0.25">
      <c r="A74" s="26" t="s">
        <v>39</v>
      </c>
      <c r="B74" s="26" t="s">
        <v>22</v>
      </c>
      <c r="C74" s="26" t="s">
        <v>60</v>
      </c>
      <c r="D74" s="26" t="s">
        <v>186</v>
      </c>
      <c r="E74" s="27" t="s">
        <v>15</v>
      </c>
      <c r="F74" s="26" t="s">
        <v>60</v>
      </c>
      <c r="G74" s="26" t="s">
        <v>191</v>
      </c>
      <c r="H74" s="27" t="s">
        <v>15</v>
      </c>
    </row>
    <row r="75" spans="1:8" x14ac:dyDescent="0.25">
      <c r="A75" s="26" t="s">
        <v>39</v>
      </c>
      <c r="B75" s="26" t="s">
        <v>22</v>
      </c>
      <c r="C75" s="26" t="s">
        <v>61</v>
      </c>
      <c r="D75" s="26" t="s">
        <v>187</v>
      </c>
      <c r="E75" s="27" t="s">
        <v>15</v>
      </c>
      <c r="F75" s="26" t="s">
        <v>61</v>
      </c>
      <c r="G75" s="26" t="s">
        <v>192</v>
      </c>
      <c r="H75" s="27" t="s">
        <v>15</v>
      </c>
    </row>
    <row r="76" spans="1:8" x14ac:dyDescent="0.25">
      <c r="A76" s="26" t="s">
        <v>39</v>
      </c>
      <c r="B76" s="26" t="s">
        <v>23</v>
      </c>
      <c r="C76" s="26" t="s">
        <v>59</v>
      </c>
      <c r="D76" s="26" t="s">
        <v>188</v>
      </c>
      <c r="E76" s="27" t="s">
        <v>15</v>
      </c>
      <c r="F76" s="26" t="s">
        <v>59</v>
      </c>
      <c r="G76" s="26" t="s">
        <v>193</v>
      </c>
      <c r="H76" s="27" t="s">
        <v>15</v>
      </c>
    </row>
    <row r="77" spans="1:8" x14ac:dyDescent="0.25">
      <c r="A77" s="26" t="s">
        <v>40</v>
      </c>
      <c r="B77" s="26" t="s">
        <v>21</v>
      </c>
      <c r="C77" s="26" t="s">
        <v>59</v>
      </c>
      <c r="D77" s="26" t="s">
        <v>194</v>
      </c>
      <c r="E77" s="27" t="s">
        <v>15</v>
      </c>
      <c r="F77" s="26" t="s">
        <v>59</v>
      </c>
      <c r="G77" s="26" t="s">
        <v>199</v>
      </c>
      <c r="H77" s="27" t="s">
        <v>15</v>
      </c>
    </row>
    <row r="78" spans="1:8" x14ac:dyDescent="0.25">
      <c r="A78" s="26" t="s">
        <v>40</v>
      </c>
      <c r="B78" s="26" t="s">
        <v>22</v>
      </c>
      <c r="C78" s="26" t="s">
        <v>59</v>
      </c>
      <c r="D78" s="26" t="s">
        <v>195</v>
      </c>
      <c r="E78" s="27" t="s">
        <v>15</v>
      </c>
      <c r="F78" s="26" t="s">
        <v>59</v>
      </c>
      <c r="G78" s="26" t="s">
        <v>200</v>
      </c>
      <c r="H78" s="27" t="s">
        <v>15</v>
      </c>
    </row>
    <row r="79" spans="1:8" x14ac:dyDescent="0.25">
      <c r="A79" s="26" t="s">
        <v>40</v>
      </c>
      <c r="B79" s="26" t="s">
        <v>22</v>
      </c>
      <c r="C79" s="26" t="s">
        <v>61</v>
      </c>
      <c r="D79" s="26" t="s">
        <v>196</v>
      </c>
      <c r="E79" s="27" t="s">
        <v>15</v>
      </c>
      <c r="F79" s="26" t="s">
        <v>61</v>
      </c>
      <c r="G79" s="26" t="s">
        <v>201</v>
      </c>
      <c r="H79" s="27" t="s">
        <v>15</v>
      </c>
    </row>
    <row r="80" spans="1:8" x14ac:dyDescent="0.25">
      <c r="A80" s="26" t="s">
        <v>40</v>
      </c>
      <c r="B80" s="26" t="s">
        <v>22</v>
      </c>
      <c r="C80" s="26" t="s">
        <v>60</v>
      </c>
      <c r="D80" s="26" t="s">
        <v>197</v>
      </c>
      <c r="E80" s="27" t="s">
        <v>15</v>
      </c>
      <c r="F80" s="26" t="s">
        <v>60</v>
      </c>
      <c r="G80" s="26" t="s">
        <v>202</v>
      </c>
      <c r="H80" s="27" t="s">
        <v>15</v>
      </c>
    </row>
    <row r="81" spans="1:8" x14ac:dyDescent="0.25">
      <c r="A81" s="26" t="s">
        <v>40</v>
      </c>
      <c r="B81" s="26" t="s">
        <v>23</v>
      </c>
      <c r="C81" s="26" t="s">
        <v>59</v>
      </c>
      <c r="D81" s="26" t="s">
        <v>198</v>
      </c>
      <c r="E81" s="27" t="s">
        <v>15</v>
      </c>
      <c r="F81" s="26" t="s">
        <v>59</v>
      </c>
      <c r="G81" s="26" t="s">
        <v>203</v>
      </c>
      <c r="H81" s="27" t="s">
        <v>15</v>
      </c>
    </row>
    <row r="82" spans="1:8" x14ac:dyDescent="0.25">
      <c r="A82" s="26" t="s">
        <v>41</v>
      </c>
      <c r="B82" s="26" t="s">
        <v>21</v>
      </c>
      <c r="C82" s="26" t="s">
        <v>59</v>
      </c>
      <c r="D82" s="26" t="s">
        <v>204</v>
      </c>
      <c r="E82" s="27" t="s">
        <v>15</v>
      </c>
      <c r="F82" s="26" t="s">
        <v>59</v>
      </c>
      <c r="G82" s="26" t="s">
        <v>209</v>
      </c>
      <c r="H82" s="27" t="s">
        <v>15</v>
      </c>
    </row>
    <row r="83" spans="1:8" x14ac:dyDescent="0.25">
      <c r="A83" s="26" t="s">
        <v>41</v>
      </c>
      <c r="B83" s="26" t="s">
        <v>22</v>
      </c>
      <c r="C83" s="26" t="s">
        <v>59</v>
      </c>
      <c r="D83" s="26" t="s">
        <v>205</v>
      </c>
      <c r="E83" s="27" t="s">
        <v>15</v>
      </c>
      <c r="F83" s="26" t="s">
        <v>59</v>
      </c>
      <c r="G83" s="26" t="s">
        <v>210</v>
      </c>
      <c r="H83" s="27" t="s">
        <v>15</v>
      </c>
    </row>
    <row r="84" spans="1:8" x14ac:dyDescent="0.25">
      <c r="A84" s="26" t="s">
        <v>41</v>
      </c>
      <c r="B84" s="26" t="s">
        <v>22</v>
      </c>
      <c r="C84" s="26"/>
      <c r="D84" s="37" t="s">
        <v>206</v>
      </c>
      <c r="E84" s="27"/>
      <c r="F84" s="26"/>
      <c r="G84" s="37" t="s">
        <v>206</v>
      </c>
      <c r="H84" s="27"/>
    </row>
    <row r="85" spans="1:8" x14ac:dyDescent="0.25">
      <c r="A85" s="26" t="s">
        <v>41</v>
      </c>
      <c r="B85" s="26" t="s">
        <v>22</v>
      </c>
      <c r="C85" s="26" t="s">
        <v>61</v>
      </c>
      <c r="D85" s="26" t="s">
        <v>207</v>
      </c>
      <c r="E85" s="27" t="s">
        <v>15</v>
      </c>
      <c r="F85" s="26" t="s">
        <v>61</v>
      </c>
      <c r="G85" s="26" t="s">
        <v>211</v>
      </c>
      <c r="H85" s="27" t="s">
        <v>15</v>
      </c>
    </row>
    <row r="86" spans="1:8" x14ac:dyDescent="0.25">
      <c r="A86" s="26" t="s">
        <v>41</v>
      </c>
      <c r="B86" s="26" t="s">
        <v>23</v>
      </c>
      <c r="C86" s="26" t="s">
        <v>59</v>
      </c>
      <c r="D86" s="26" t="s">
        <v>208</v>
      </c>
      <c r="E86" s="27" t="s">
        <v>15</v>
      </c>
      <c r="F86" s="26" t="s">
        <v>59</v>
      </c>
      <c r="G86" s="26" t="s">
        <v>212</v>
      </c>
      <c r="H86" s="27" t="s">
        <v>15</v>
      </c>
    </row>
    <row r="87" spans="1:8" x14ac:dyDescent="0.25">
      <c r="A87" s="26" t="s">
        <v>42</v>
      </c>
      <c r="B87" s="26" t="s">
        <v>21</v>
      </c>
      <c r="C87" s="26" t="s">
        <v>59</v>
      </c>
      <c r="D87" s="26" t="s">
        <v>213</v>
      </c>
      <c r="E87" s="27" t="s">
        <v>15</v>
      </c>
      <c r="F87" s="26" t="s">
        <v>59</v>
      </c>
      <c r="G87" s="26" t="s">
        <v>218</v>
      </c>
      <c r="H87" s="27" t="s">
        <v>15</v>
      </c>
    </row>
    <row r="88" spans="1:8" x14ac:dyDescent="0.25">
      <c r="A88" s="26" t="s">
        <v>42</v>
      </c>
      <c r="B88" s="26" t="s">
        <v>22</v>
      </c>
      <c r="C88" s="26" t="s">
        <v>59</v>
      </c>
      <c r="D88" s="26" t="s">
        <v>214</v>
      </c>
      <c r="E88" s="27" t="s">
        <v>15</v>
      </c>
      <c r="F88" s="26" t="s">
        <v>59</v>
      </c>
      <c r="G88" s="26" t="s">
        <v>219</v>
      </c>
      <c r="H88" s="27" t="s">
        <v>15</v>
      </c>
    </row>
    <row r="89" spans="1:8" ht="22.5" x14ac:dyDescent="0.25">
      <c r="A89" s="26" t="s">
        <v>42</v>
      </c>
      <c r="B89" s="26" t="s">
        <v>22</v>
      </c>
      <c r="C89" s="26" t="s">
        <v>60</v>
      </c>
      <c r="D89" s="26" t="s">
        <v>215</v>
      </c>
      <c r="E89" s="27" t="s">
        <v>15</v>
      </c>
      <c r="F89" s="26" t="s">
        <v>60</v>
      </c>
      <c r="G89" s="26" t="s">
        <v>220</v>
      </c>
      <c r="H89" s="27" t="s">
        <v>15</v>
      </c>
    </row>
    <row r="90" spans="1:8" x14ac:dyDescent="0.25">
      <c r="A90" s="26" t="s">
        <v>42</v>
      </c>
      <c r="B90" s="26" t="s">
        <v>22</v>
      </c>
      <c r="C90" s="26" t="s">
        <v>61</v>
      </c>
      <c r="D90" s="26" t="s">
        <v>216</v>
      </c>
      <c r="E90" s="27" t="s">
        <v>15</v>
      </c>
      <c r="F90" s="26" t="s">
        <v>61</v>
      </c>
      <c r="G90" s="26" t="s">
        <v>221</v>
      </c>
      <c r="H90" s="27" t="s">
        <v>15</v>
      </c>
    </row>
    <row r="91" spans="1:8" x14ac:dyDescent="0.25">
      <c r="A91" s="26" t="s">
        <v>42</v>
      </c>
      <c r="B91" s="26" t="s">
        <v>23</v>
      </c>
      <c r="C91" s="26" t="s">
        <v>59</v>
      </c>
      <c r="D91" s="26" t="s">
        <v>217</v>
      </c>
      <c r="E91" s="27" t="s">
        <v>15</v>
      </c>
      <c r="F91" s="26" t="s">
        <v>59</v>
      </c>
      <c r="G91" s="26" t="s">
        <v>222</v>
      </c>
      <c r="H91" s="27" t="s">
        <v>15</v>
      </c>
    </row>
    <row r="92" spans="1:8" ht="22.5" x14ac:dyDescent="0.25">
      <c r="A92" s="26" t="s">
        <v>43</v>
      </c>
      <c r="B92" s="26" t="s">
        <v>21</v>
      </c>
      <c r="C92" s="26" t="s">
        <v>59</v>
      </c>
      <c r="D92" s="26" t="s">
        <v>223</v>
      </c>
      <c r="E92" s="27" t="s">
        <v>15</v>
      </c>
      <c r="F92" s="26" t="s">
        <v>59</v>
      </c>
      <c r="G92" s="26" t="s">
        <v>228</v>
      </c>
      <c r="H92" s="27" t="s">
        <v>15</v>
      </c>
    </row>
    <row r="93" spans="1:8" x14ac:dyDescent="0.25">
      <c r="A93" s="26" t="s">
        <v>43</v>
      </c>
      <c r="B93" s="26" t="s">
        <v>22</v>
      </c>
      <c r="C93" s="26" t="s">
        <v>59</v>
      </c>
      <c r="D93" s="26" t="s">
        <v>224</v>
      </c>
      <c r="E93" s="27" t="s">
        <v>15</v>
      </c>
      <c r="F93" s="26" t="s">
        <v>59</v>
      </c>
      <c r="G93" s="26" t="s">
        <v>229</v>
      </c>
      <c r="H93" s="27" t="s">
        <v>15</v>
      </c>
    </row>
    <row r="94" spans="1:8" ht="22.5" x14ac:dyDescent="0.25">
      <c r="A94" s="26" t="s">
        <v>43</v>
      </c>
      <c r="B94" s="26" t="s">
        <v>22</v>
      </c>
      <c r="C94" s="26" t="s">
        <v>61</v>
      </c>
      <c r="D94" s="26" t="s">
        <v>225</v>
      </c>
      <c r="E94" s="27" t="s">
        <v>15</v>
      </c>
      <c r="F94" s="26" t="s">
        <v>61</v>
      </c>
      <c r="G94" s="26" t="s">
        <v>230</v>
      </c>
      <c r="H94" s="27" t="s">
        <v>15</v>
      </c>
    </row>
    <row r="95" spans="1:8" ht="22.5" x14ac:dyDescent="0.25">
      <c r="A95" s="26" t="s">
        <v>43</v>
      </c>
      <c r="B95" s="26" t="s">
        <v>22</v>
      </c>
      <c r="C95" s="26" t="s">
        <v>60</v>
      </c>
      <c r="D95" s="26" t="s">
        <v>226</v>
      </c>
      <c r="E95" s="27" t="s">
        <v>15</v>
      </c>
      <c r="F95" s="26" t="s">
        <v>60</v>
      </c>
      <c r="G95" s="26" t="s">
        <v>231</v>
      </c>
      <c r="H95" s="27" t="s">
        <v>15</v>
      </c>
    </row>
    <row r="96" spans="1:8" x14ac:dyDescent="0.25">
      <c r="A96" s="26" t="s">
        <v>43</v>
      </c>
      <c r="B96" s="26" t="s">
        <v>23</v>
      </c>
      <c r="C96" s="26" t="s">
        <v>59</v>
      </c>
      <c r="D96" s="26" t="s">
        <v>227</v>
      </c>
      <c r="E96" s="27" t="s">
        <v>15</v>
      </c>
      <c r="F96" s="26" t="s">
        <v>59</v>
      </c>
      <c r="G96" s="26" t="s">
        <v>232</v>
      </c>
      <c r="H96" s="27" t="s">
        <v>15</v>
      </c>
    </row>
    <row r="97" spans="1:8" x14ac:dyDescent="0.25">
      <c r="A97" s="26" t="s">
        <v>44</v>
      </c>
      <c r="B97" s="26" t="s">
        <v>21</v>
      </c>
      <c r="C97" s="26" t="s">
        <v>59</v>
      </c>
      <c r="D97" s="26" t="s">
        <v>233</v>
      </c>
      <c r="E97" s="27" t="s">
        <v>15</v>
      </c>
      <c r="F97" s="26" t="s">
        <v>59</v>
      </c>
      <c r="G97" s="26" t="s">
        <v>238</v>
      </c>
      <c r="H97" s="27" t="s">
        <v>15</v>
      </c>
    </row>
    <row r="98" spans="1:8" x14ac:dyDescent="0.25">
      <c r="A98" s="26" t="s">
        <v>44</v>
      </c>
      <c r="B98" s="26" t="s">
        <v>22</v>
      </c>
      <c r="C98" s="26" t="s">
        <v>59</v>
      </c>
      <c r="D98" s="26" t="s">
        <v>234</v>
      </c>
      <c r="E98" s="27" t="s">
        <v>15</v>
      </c>
      <c r="F98" s="26" t="s">
        <v>59</v>
      </c>
      <c r="G98" s="26" t="s">
        <v>239</v>
      </c>
      <c r="H98" s="27" t="s">
        <v>15</v>
      </c>
    </row>
    <row r="99" spans="1:8" x14ac:dyDescent="0.25">
      <c r="A99" s="26" t="s">
        <v>44</v>
      </c>
      <c r="B99" s="26" t="s">
        <v>22</v>
      </c>
      <c r="C99" s="26" t="s">
        <v>60</v>
      </c>
      <c r="D99" s="26" t="s">
        <v>235</v>
      </c>
      <c r="E99" s="27" t="s">
        <v>15</v>
      </c>
      <c r="F99" s="26" t="s">
        <v>60</v>
      </c>
      <c r="G99" s="26" t="s">
        <v>240</v>
      </c>
      <c r="H99" s="27" t="s">
        <v>15</v>
      </c>
    </row>
    <row r="100" spans="1:8" x14ac:dyDescent="0.25">
      <c r="A100" s="26" t="s">
        <v>44</v>
      </c>
      <c r="B100" s="26" t="s">
        <v>22</v>
      </c>
      <c r="C100" s="26" t="s">
        <v>61</v>
      </c>
      <c r="D100" s="26" t="s">
        <v>236</v>
      </c>
      <c r="E100" s="27" t="s">
        <v>15</v>
      </c>
      <c r="F100" s="26" t="s">
        <v>61</v>
      </c>
      <c r="G100" s="26" t="s">
        <v>241</v>
      </c>
      <c r="H100" s="27" t="s">
        <v>15</v>
      </c>
    </row>
    <row r="101" spans="1:8" x14ac:dyDescent="0.25">
      <c r="A101" s="26" t="s">
        <v>44</v>
      </c>
      <c r="B101" s="26" t="s">
        <v>23</v>
      </c>
      <c r="C101" s="26" t="s">
        <v>59</v>
      </c>
      <c r="D101" s="26" t="s">
        <v>237</v>
      </c>
      <c r="E101" s="27" t="s">
        <v>15</v>
      </c>
      <c r="F101" s="26" t="s">
        <v>59</v>
      </c>
      <c r="G101" s="26" t="s">
        <v>242</v>
      </c>
      <c r="H101" s="27" t="s">
        <v>15</v>
      </c>
    </row>
    <row r="102" spans="1:8" ht="22.5" x14ac:dyDescent="0.25">
      <c r="A102" s="26" t="s">
        <v>45</v>
      </c>
      <c r="B102" s="26" t="s">
        <v>21</v>
      </c>
      <c r="C102" s="26" t="s">
        <v>59</v>
      </c>
      <c r="D102" s="26" t="s">
        <v>243</v>
      </c>
      <c r="E102" s="27" t="s">
        <v>15</v>
      </c>
      <c r="F102" s="26" t="s">
        <v>59</v>
      </c>
      <c r="G102" s="26" t="s">
        <v>248</v>
      </c>
      <c r="H102" s="27" t="s">
        <v>15</v>
      </c>
    </row>
    <row r="103" spans="1:8" ht="22.5" x14ac:dyDescent="0.25">
      <c r="A103" s="26" t="s">
        <v>45</v>
      </c>
      <c r="B103" s="26" t="s">
        <v>22</v>
      </c>
      <c r="C103" s="26" t="s">
        <v>59</v>
      </c>
      <c r="D103" s="26" t="s">
        <v>244</v>
      </c>
      <c r="E103" s="27" t="s">
        <v>15</v>
      </c>
      <c r="F103" s="26" t="s">
        <v>59</v>
      </c>
      <c r="G103" s="26" t="s">
        <v>249</v>
      </c>
      <c r="H103" s="27" t="s">
        <v>15</v>
      </c>
    </row>
    <row r="104" spans="1:8" ht="22.5" x14ac:dyDescent="0.25">
      <c r="A104" s="26" t="s">
        <v>45</v>
      </c>
      <c r="B104" s="26" t="s">
        <v>22</v>
      </c>
      <c r="C104" s="26" t="s">
        <v>60</v>
      </c>
      <c r="D104" s="26" t="s">
        <v>245</v>
      </c>
      <c r="E104" s="27" t="s">
        <v>15</v>
      </c>
      <c r="F104" s="26" t="s">
        <v>60</v>
      </c>
      <c r="G104" s="26" t="s">
        <v>250</v>
      </c>
      <c r="H104" s="27" t="s">
        <v>15</v>
      </c>
    </row>
    <row r="105" spans="1:8" ht="22.5" x14ac:dyDescent="0.25">
      <c r="A105" s="26" t="s">
        <v>45</v>
      </c>
      <c r="B105" s="26" t="s">
        <v>22</v>
      </c>
      <c r="C105" s="26" t="s">
        <v>61</v>
      </c>
      <c r="D105" s="26" t="s">
        <v>246</v>
      </c>
      <c r="E105" s="27" t="s">
        <v>15</v>
      </c>
      <c r="F105" s="26" t="s">
        <v>61</v>
      </c>
      <c r="G105" s="26" t="s">
        <v>251</v>
      </c>
      <c r="H105" s="27" t="s">
        <v>15</v>
      </c>
    </row>
    <row r="106" spans="1:8" ht="22.5" x14ac:dyDescent="0.25">
      <c r="A106" s="26" t="s">
        <v>45</v>
      </c>
      <c r="B106" s="26" t="s">
        <v>23</v>
      </c>
      <c r="C106" s="26" t="s">
        <v>59</v>
      </c>
      <c r="D106" s="26" t="s">
        <v>247</v>
      </c>
      <c r="E106" s="27" t="s">
        <v>15</v>
      </c>
      <c r="F106" s="26" t="s">
        <v>59</v>
      </c>
      <c r="G106" s="26" t="s">
        <v>252</v>
      </c>
      <c r="H106" s="27" t="s">
        <v>15</v>
      </c>
    </row>
    <row r="107" spans="1:8" x14ac:dyDescent="0.25">
      <c r="A107" s="26" t="s">
        <v>46</v>
      </c>
      <c r="B107" s="26" t="s">
        <v>21</v>
      </c>
      <c r="C107" s="26" t="s">
        <v>59</v>
      </c>
      <c r="D107" s="26" t="s">
        <v>253</v>
      </c>
      <c r="E107" s="27" t="s">
        <v>15</v>
      </c>
      <c r="F107" s="26" t="s">
        <v>59</v>
      </c>
      <c r="G107" s="26" t="s">
        <v>258</v>
      </c>
      <c r="H107" s="27" t="s">
        <v>15</v>
      </c>
    </row>
    <row r="108" spans="1:8" ht="22.5" x14ac:dyDescent="0.25">
      <c r="A108" s="26" t="s">
        <v>46</v>
      </c>
      <c r="B108" s="26" t="s">
        <v>22</v>
      </c>
      <c r="C108" s="26" t="s">
        <v>59</v>
      </c>
      <c r="D108" s="26" t="s">
        <v>254</v>
      </c>
      <c r="E108" s="27" t="s">
        <v>15</v>
      </c>
      <c r="F108" s="26" t="s">
        <v>59</v>
      </c>
      <c r="G108" s="26" t="s">
        <v>259</v>
      </c>
      <c r="H108" s="27" t="s">
        <v>15</v>
      </c>
    </row>
    <row r="109" spans="1:8" ht="22.5" x14ac:dyDescent="0.25">
      <c r="A109" s="26" t="s">
        <v>46</v>
      </c>
      <c r="B109" s="26" t="s">
        <v>22</v>
      </c>
      <c r="C109" s="26" t="s">
        <v>60</v>
      </c>
      <c r="D109" s="26" t="s">
        <v>255</v>
      </c>
      <c r="E109" s="27" t="s">
        <v>15</v>
      </c>
      <c r="F109" s="26" t="s">
        <v>60</v>
      </c>
      <c r="G109" s="26" t="s">
        <v>260</v>
      </c>
      <c r="H109" s="27" t="s">
        <v>15</v>
      </c>
    </row>
    <row r="110" spans="1:8" x14ac:dyDescent="0.25">
      <c r="A110" s="26" t="s">
        <v>46</v>
      </c>
      <c r="B110" s="26" t="s">
        <v>22</v>
      </c>
      <c r="C110" s="26" t="s">
        <v>61</v>
      </c>
      <c r="D110" s="26" t="s">
        <v>256</v>
      </c>
      <c r="E110" s="27" t="s">
        <v>15</v>
      </c>
      <c r="F110" s="26" t="s">
        <v>61</v>
      </c>
      <c r="G110" s="26" t="s">
        <v>261</v>
      </c>
      <c r="H110" s="27" t="s">
        <v>15</v>
      </c>
    </row>
    <row r="111" spans="1:8" ht="22.5" x14ac:dyDescent="0.25">
      <c r="A111" s="26" t="s">
        <v>46</v>
      </c>
      <c r="B111" s="26" t="s">
        <v>23</v>
      </c>
      <c r="C111" s="26" t="s">
        <v>59</v>
      </c>
      <c r="D111" s="26" t="s">
        <v>257</v>
      </c>
      <c r="E111" s="27" t="s">
        <v>15</v>
      </c>
      <c r="F111" s="26" t="s">
        <v>59</v>
      </c>
      <c r="G111" s="26" t="s">
        <v>262</v>
      </c>
      <c r="H111" s="27" t="s">
        <v>15</v>
      </c>
    </row>
    <row r="112" spans="1:8" x14ac:dyDescent="0.25">
      <c r="A112" s="26" t="s">
        <v>47</v>
      </c>
      <c r="B112" s="26" t="s">
        <v>21</v>
      </c>
      <c r="C112" s="26" t="s">
        <v>59</v>
      </c>
      <c r="D112" s="26" t="s">
        <v>263</v>
      </c>
      <c r="E112" s="27" t="s">
        <v>15</v>
      </c>
      <c r="F112" s="26" t="s">
        <v>59</v>
      </c>
      <c r="G112" s="26" t="s">
        <v>268</v>
      </c>
      <c r="H112" s="27" t="s">
        <v>15</v>
      </c>
    </row>
    <row r="113" spans="1:8" ht="22.5" x14ac:dyDescent="0.25">
      <c r="A113" s="26" t="s">
        <v>47</v>
      </c>
      <c r="B113" s="26" t="s">
        <v>22</v>
      </c>
      <c r="C113" s="26" t="s">
        <v>59</v>
      </c>
      <c r="D113" s="26" t="s">
        <v>264</v>
      </c>
      <c r="E113" s="27" t="s">
        <v>15</v>
      </c>
      <c r="F113" s="26" t="s">
        <v>59</v>
      </c>
      <c r="G113" s="26" t="s">
        <v>269</v>
      </c>
      <c r="H113" s="27" t="s">
        <v>15</v>
      </c>
    </row>
    <row r="114" spans="1:8" x14ac:dyDescent="0.25">
      <c r="A114" s="26" t="s">
        <v>47</v>
      </c>
      <c r="B114" s="26" t="s">
        <v>22</v>
      </c>
      <c r="C114" s="26" t="s">
        <v>60</v>
      </c>
      <c r="D114" s="26" t="s">
        <v>265</v>
      </c>
      <c r="E114" s="27" t="s">
        <v>15</v>
      </c>
      <c r="F114" s="26" t="s">
        <v>60</v>
      </c>
      <c r="G114" s="26" t="s">
        <v>270</v>
      </c>
      <c r="H114" s="27" t="s">
        <v>15</v>
      </c>
    </row>
    <row r="115" spans="1:8" x14ac:dyDescent="0.25">
      <c r="A115" s="26" t="s">
        <v>47</v>
      </c>
      <c r="B115" s="26" t="s">
        <v>22</v>
      </c>
      <c r="C115" s="26" t="s">
        <v>61</v>
      </c>
      <c r="D115" s="26" t="s">
        <v>266</v>
      </c>
      <c r="E115" s="27" t="s">
        <v>15</v>
      </c>
      <c r="F115" s="26" t="s">
        <v>61</v>
      </c>
      <c r="G115" s="26" t="s">
        <v>271</v>
      </c>
      <c r="H115" s="27" t="s">
        <v>15</v>
      </c>
    </row>
    <row r="116" spans="1:8" x14ac:dyDescent="0.25">
      <c r="A116" s="26" t="s">
        <v>47</v>
      </c>
      <c r="B116" s="26" t="s">
        <v>23</v>
      </c>
      <c r="C116" s="26" t="s">
        <v>59</v>
      </c>
      <c r="D116" s="26" t="s">
        <v>267</v>
      </c>
      <c r="E116" s="27" t="s">
        <v>14</v>
      </c>
      <c r="F116" s="26" t="s">
        <v>59</v>
      </c>
      <c r="G116" s="26" t="s">
        <v>272</v>
      </c>
      <c r="H116" s="27" t="s">
        <v>14</v>
      </c>
    </row>
  </sheetData>
  <mergeCells count="7">
    <mergeCell ref="A3:H3"/>
    <mergeCell ref="A5:A6"/>
    <mergeCell ref="C5:E5"/>
    <mergeCell ref="F5:H5"/>
    <mergeCell ref="A1:H1"/>
    <mergeCell ref="A2:H2"/>
    <mergeCell ref="B5:B6"/>
  </mergeCells>
  <printOptions horizontalCentered="1"/>
  <pageMargins left="0.31496062992125984" right="0.31496062992125984" top="1.1417322834645669" bottom="1.1417322834645669" header="0.31496062992125984" footer="0.31496062992125984"/>
  <pageSetup scale="79" fitToHeight="0" orientation="landscape" r:id="rId1"/>
  <headerFooter scaleWithDoc="0">
    <oddHeader>&amp;C&amp;"Helvetica,Negrita"&amp;16&amp;G</oddHeader>
    <oddFooter>&amp;C&amp;G&amp;R&amp;8&amp;P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937E2-0765-4EF8-9914-0D1388857305}">
  <dimension ref="A1:X28"/>
  <sheetViews>
    <sheetView view="pageBreakPreview" zoomScale="82" zoomScaleNormal="100" zoomScaleSheetLayoutView="82" workbookViewId="0">
      <selection activeCell="I14" sqref="I14"/>
    </sheetView>
  </sheetViews>
  <sheetFormatPr baseColWidth="10" defaultRowHeight="15" x14ac:dyDescent="0.25"/>
  <cols>
    <col min="1" max="1" width="21.5703125" style="3" customWidth="1"/>
    <col min="2" max="2" width="27.42578125" style="5" customWidth="1"/>
    <col min="3" max="3" width="25.5703125" style="3" customWidth="1"/>
    <col min="4" max="4" width="48.7109375" style="5" customWidth="1"/>
    <col min="5" max="5" width="21.5703125" style="3" customWidth="1"/>
    <col min="6" max="6" width="14.85546875" style="5" customWidth="1"/>
    <col min="7" max="7" width="10.140625" style="3" customWidth="1"/>
    <col min="8" max="8" width="14.85546875" style="5" customWidth="1"/>
    <col min="9" max="9" width="10.140625" style="3" customWidth="1"/>
    <col min="10" max="10" width="14.85546875" style="5" customWidth="1"/>
    <col min="11" max="11" width="10.140625" style="3" customWidth="1"/>
    <col min="12" max="12" width="14.85546875" style="5" customWidth="1"/>
    <col min="13" max="13" width="10.140625" style="3" customWidth="1"/>
    <col min="14" max="14" width="14.85546875" style="5" customWidth="1"/>
    <col min="15" max="15" width="10.140625" style="3" customWidth="1"/>
    <col min="16" max="16" width="14.85546875" style="5" customWidth="1"/>
    <col min="17" max="17" width="10.140625" style="3" customWidth="1"/>
    <col min="18" max="18" width="14.85546875" style="5" customWidth="1"/>
    <col min="19" max="19" width="10.140625" style="3" customWidth="1"/>
    <col min="20" max="20" width="14.85546875" style="5" customWidth="1"/>
    <col min="21" max="21" width="10.140625" style="3" customWidth="1"/>
    <col min="22" max="22" width="15.7109375" style="3" customWidth="1"/>
    <col min="23" max="23" width="12.7109375" style="3" customWidth="1"/>
    <col min="24" max="24" width="19.42578125" style="5" customWidth="1"/>
  </cols>
  <sheetData>
    <row r="1" spans="1:24" s="1" customFormat="1" ht="49.5" customHeight="1" x14ac:dyDescent="0.2">
      <c r="A1" s="44" t="s">
        <v>24</v>
      </c>
      <c r="B1" s="44"/>
      <c r="C1" s="44"/>
      <c r="D1" s="44"/>
      <c r="E1" s="44"/>
      <c r="F1" s="13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4" s="1" customFormat="1" ht="17.25" customHeight="1" x14ac:dyDescent="0.2">
      <c r="A2" s="41" t="s">
        <v>13</v>
      </c>
      <c r="B2" s="41"/>
      <c r="C2" s="41"/>
      <c r="D2" s="41"/>
      <c r="E2" s="4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x14ac:dyDescent="0.25">
      <c r="A3" s="41" t="s">
        <v>5</v>
      </c>
      <c r="B3" s="41"/>
      <c r="C3" s="41"/>
      <c r="D3" s="41"/>
      <c r="E3" s="41"/>
      <c r="F3" s="19"/>
    </row>
    <row r="4" spans="1:24" x14ac:dyDescent="0.25">
      <c r="B4" s="19"/>
      <c r="D4" s="19"/>
      <c r="F4" s="19"/>
    </row>
    <row r="5" spans="1:24" x14ac:dyDescent="0.25">
      <c r="F5" s="19"/>
    </row>
    <row r="6" spans="1:24" ht="14.25" customHeight="1" x14ac:dyDescent="0.25">
      <c r="A6" s="34" t="s">
        <v>25</v>
      </c>
      <c r="B6" s="31" t="s">
        <v>20</v>
      </c>
      <c r="C6" s="31" t="s">
        <v>6</v>
      </c>
      <c r="D6" s="33" t="s">
        <v>4</v>
      </c>
      <c r="E6" s="32" t="s">
        <v>12</v>
      </c>
      <c r="F6" s="19"/>
    </row>
    <row r="7" spans="1:24" x14ac:dyDescent="0.25">
      <c r="A7" s="26" t="s">
        <v>26</v>
      </c>
      <c r="B7" s="26" t="s">
        <v>22</v>
      </c>
      <c r="C7" s="29" t="s">
        <v>77</v>
      </c>
      <c r="D7" s="28" t="s">
        <v>273</v>
      </c>
      <c r="E7" s="10" t="s">
        <v>15</v>
      </c>
      <c r="F7" s="19"/>
    </row>
    <row r="8" spans="1:24" x14ac:dyDescent="0.25">
      <c r="A8" s="26" t="s">
        <v>27</v>
      </c>
      <c r="B8" s="26" t="s">
        <v>22</v>
      </c>
      <c r="C8" s="29" t="s">
        <v>274</v>
      </c>
      <c r="D8" s="28" t="s">
        <v>275</v>
      </c>
      <c r="E8" s="10" t="s">
        <v>15</v>
      </c>
      <c r="F8" s="19"/>
    </row>
    <row r="9" spans="1:24" x14ac:dyDescent="0.25">
      <c r="A9" s="26" t="s">
        <v>28</v>
      </c>
      <c r="B9" s="26" t="s">
        <v>22</v>
      </c>
      <c r="C9" s="29" t="s">
        <v>274</v>
      </c>
      <c r="D9" s="28" t="s">
        <v>276</v>
      </c>
      <c r="E9" s="10" t="s">
        <v>15</v>
      </c>
      <c r="F9" s="19"/>
    </row>
    <row r="10" spans="1:24" x14ac:dyDescent="0.25">
      <c r="A10" s="26" t="s">
        <v>29</v>
      </c>
      <c r="B10" s="26" t="s">
        <v>22</v>
      </c>
      <c r="C10" s="29" t="s">
        <v>294</v>
      </c>
      <c r="D10" s="28" t="s">
        <v>277</v>
      </c>
      <c r="E10" s="10" t="s">
        <v>118</v>
      </c>
      <c r="F10" s="19"/>
    </row>
    <row r="11" spans="1:24" x14ac:dyDescent="0.25">
      <c r="A11" s="26" t="s">
        <v>30</v>
      </c>
      <c r="B11" s="26" t="s">
        <v>22</v>
      </c>
      <c r="C11" s="29" t="s">
        <v>77</v>
      </c>
      <c r="D11" s="28" t="s">
        <v>278</v>
      </c>
      <c r="E11" s="10" t="s">
        <v>15</v>
      </c>
      <c r="F11" s="19"/>
    </row>
    <row r="12" spans="1:24" x14ac:dyDescent="0.25">
      <c r="A12" s="26" t="s">
        <v>31</v>
      </c>
      <c r="B12" s="26" t="s">
        <v>22</v>
      </c>
      <c r="C12" s="29" t="s">
        <v>274</v>
      </c>
      <c r="D12" s="28" t="s">
        <v>279</v>
      </c>
      <c r="E12" s="10" t="s">
        <v>15</v>
      </c>
      <c r="F12" s="19"/>
    </row>
    <row r="13" spans="1:24" x14ac:dyDescent="0.25">
      <c r="A13" s="26" t="s">
        <v>32</v>
      </c>
      <c r="B13" s="26" t="s">
        <v>22</v>
      </c>
      <c r="C13" s="29" t="s">
        <v>281</v>
      </c>
      <c r="D13" s="28" t="s">
        <v>280</v>
      </c>
      <c r="E13" s="10" t="s">
        <v>118</v>
      </c>
      <c r="F13" s="19"/>
    </row>
    <row r="14" spans="1:24" x14ac:dyDescent="0.25">
      <c r="A14" s="26" t="s">
        <v>33</v>
      </c>
      <c r="B14" s="26" t="s">
        <v>22</v>
      </c>
      <c r="C14" s="29" t="s">
        <v>77</v>
      </c>
      <c r="D14" s="28" t="s">
        <v>282</v>
      </c>
      <c r="E14" s="10" t="s">
        <v>15</v>
      </c>
      <c r="F14" s="19"/>
    </row>
    <row r="15" spans="1:24" x14ac:dyDescent="0.25">
      <c r="A15" s="26" t="s">
        <v>34</v>
      </c>
      <c r="B15" s="26" t="s">
        <v>22</v>
      </c>
      <c r="C15" s="29" t="s">
        <v>77</v>
      </c>
      <c r="D15" s="28" t="s">
        <v>283</v>
      </c>
      <c r="E15" s="10" t="s">
        <v>15</v>
      </c>
      <c r="F15" s="19"/>
    </row>
    <row r="16" spans="1:24" x14ac:dyDescent="0.25">
      <c r="A16" s="26" t="s">
        <v>35</v>
      </c>
      <c r="B16" s="26" t="s">
        <v>22</v>
      </c>
      <c r="C16" s="29" t="s">
        <v>284</v>
      </c>
      <c r="D16" s="28" t="s">
        <v>285</v>
      </c>
      <c r="E16" s="10" t="s">
        <v>15</v>
      </c>
      <c r="F16" s="19"/>
    </row>
    <row r="17" spans="1:6" x14ac:dyDescent="0.25">
      <c r="A17" s="26" t="s">
        <v>36</v>
      </c>
      <c r="B17" s="26" t="s">
        <v>22</v>
      </c>
      <c r="C17" s="29" t="s">
        <v>284</v>
      </c>
      <c r="D17" s="28" t="s">
        <v>286</v>
      </c>
      <c r="E17" s="10" t="s">
        <v>15</v>
      </c>
      <c r="F17" s="19"/>
    </row>
    <row r="18" spans="1:6" x14ac:dyDescent="0.25">
      <c r="A18" s="26" t="s">
        <v>37</v>
      </c>
      <c r="B18" s="26" t="s">
        <v>22</v>
      </c>
      <c r="C18" s="29" t="s">
        <v>284</v>
      </c>
      <c r="D18" s="28" t="s">
        <v>287</v>
      </c>
      <c r="E18" s="10" t="s">
        <v>118</v>
      </c>
      <c r="F18" s="19"/>
    </row>
    <row r="19" spans="1:6" x14ac:dyDescent="0.25">
      <c r="A19" s="26" t="s">
        <v>38</v>
      </c>
      <c r="B19" s="26" t="s">
        <v>22</v>
      </c>
      <c r="C19" s="29" t="s">
        <v>59</v>
      </c>
      <c r="D19" s="28" t="s">
        <v>288</v>
      </c>
      <c r="E19" s="10" t="s">
        <v>15</v>
      </c>
      <c r="F19" s="19"/>
    </row>
    <row r="20" spans="1:6" x14ac:dyDescent="0.25">
      <c r="A20" s="26" t="s">
        <v>39</v>
      </c>
      <c r="B20" s="26" t="s">
        <v>22</v>
      </c>
      <c r="C20" s="29" t="s">
        <v>274</v>
      </c>
      <c r="D20" s="28" t="s">
        <v>289</v>
      </c>
      <c r="E20" s="10" t="s">
        <v>15</v>
      </c>
      <c r="F20" s="19"/>
    </row>
    <row r="21" spans="1:6" x14ac:dyDescent="0.25">
      <c r="A21" s="26" t="s">
        <v>40</v>
      </c>
      <c r="B21" s="26" t="s">
        <v>22</v>
      </c>
      <c r="C21" s="29" t="s">
        <v>274</v>
      </c>
      <c r="D21" s="28" t="s">
        <v>290</v>
      </c>
      <c r="E21" s="10" t="s">
        <v>15</v>
      </c>
      <c r="F21" s="19"/>
    </row>
    <row r="22" spans="1:6" x14ac:dyDescent="0.25">
      <c r="A22" s="26" t="s">
        <v>41</v>
      </c>
      <c r="B22" s="26" t="s">
        <v>22</v>
      </c>
      <c r="C22" s="29" t="s">
        <v>274</v>
      </c>
      <c r="D22" s="28" t="s">
        <v>291</v>
      </c>
      <c r="E22" s="10" t="s">
        <v>15</v>
      </c>
      <c r="F22" s="19"/>
    </row>
    <row r="23" spans="1:6" x14ac:dyDescent="0.25">
      <c r="A23" s="26" t="s">
        <v>42</v>
      </c>
      <c r="B23" s="26" t="s">
        <v>22</v>
      </c>
      <c r="C23" s="29" t="s">
        <v>284</v>
      </c>
      <c r="D23" s="28" t="s">
        <v>292</v>
      </c>
      <c r="E23" s="10" t="s">
        <v>15</v>
      </c>
      <c r="F23" s="19"/>
    </row>
    <row r="24" spans="1:6" x14ac:dyDescent="0.25">
      <c r="A24" s="26" t="s">
        <v>43</v>
      </c>
      <c r="B24" s="26" t="s">
        <v>22</v>
      </c>
      <c r="C24" s="29" t="s">
        <v>294</v>
      </c>
      <c r="D24" s="28" t="s">
        <v>293</v>
      </c>
      <c r="E24" s="10" t="s">
        <v>15</v>
      </c>
      <c r="F24" s="19"/>
    </row>
    <row r="25" spans="1:6" x14ac:dyDescent="0.25">
      <c r="A25" s="26" t="s">
        <v>44</v>
      </c>
      <c r="B25" s="26" t="s">
        <v>22</v>
      </c>
      <c r="C25" s="29" t="s">
        <v>77</v>
      </c>
      <c r="D25" s="28" t="s">
        <v>295</v>
      </c>
      <c r="E25" s="10" t="s">
        <v>15</v>
      </c>
      <c r="F25" s="19"/>
    </row>
    <row r="26" spans="1:6" ht="22.5" x14ac:dyDescent="0.25">
      <c r="A26" s="26" t="s">
        <v>45</v>
      </c>
      <c r="B26" s="26" t="s">
        <v>22</v>
      </c>
      <c r="C26" s="29" t="s">
        <v>77</v>
      </c>
      <c r="D26" s="28" t="s">
        <v>296</v>
      </c>
      <c r="E26" s="10" t="s">
        <v>15</v>
      </c>
      <c r="F26" s="19"/>
    </row>
    <row r="27" spans="1:6" x14ac:dyDescent="0.25">
      <c r="A27" s="26" t="s">
        <v>46</v>
      </c>
      <c r="B27" s="26" t="s">
        <v>22</v>
      </c>
      <c r="C27" s="29" t="s">
        <v>77</v>
      </c>
      <c r="D27" s="28" t="s">
        <v>297</v>
      </c>
      <c r="E27" s="10" t="s">
        <v>15</v>
      </c>
      <c r="F27" s="19"/>
    </row>
    <row r="28" spans="1:6" x14ac:dyDescent="0.25">
      <c r="A28" s="26" t="s">
        <v>47</v>
      </c>
      <c r="B28" s="26" t="s">
        <v>22</v>
      </c>
      <c r="C28" s="29" t="s">
        <v>77</v>
      </c>
      <c r="D28" s="28" t="s">
        <v>298</v>
      </c>
      <c r="E28" s="10" t="s">
        <v>15</v>
      </c>
      <c r="F28" s="19"/>
    </row>
  </sheetData>
  <mergeCells count="3">
    <mergeCell ref="A1:E1"/>
    <mergeCell ref="A2:E2"/>
    <mergeCell ref="A3:E3"/>
  </mergeCells>
  <printOptions horizontalCentered="1" verticalCentered="1"/>
  <pageMargins left="0.31496062992125984" right="0.31496062992125984" top="1.1417322834645669" bottom="0.74803149606299213" header="0.31496062992125984" footer="0.31496062992125984"/>
  <pageSetup scale="90" fitToHeight="0" orientation="landscape" r:id="rId1"/>
  <headerFooter scaleWithDoc="0">
    <oddHeader>&amp;C&amp;"Helvetica,Negrita"&amp;16&amp;G</oddHeader>
    <oddFooter>&amp;C&amp;G&amp;R&amp;8&amp;P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5A8F3-E3A7-4E86-845A-3B2F5C206CD9}">
  <dimension ref="A1:AH32"/>
  <sheetViews>
    <sheetView view="pageBreakPreview" topLeftCell="A13" zoomScaleNormal="100" zoomScaleSheetLayoutView="100" workbookViewId="0">
      <selection activeCell="O27" sqref="O27"/>
    </sheetView>
  </sheetViews>
  <sheetFormatPr baseColWidth="10" defaultRowHeight="15" x14ac:dyDescent="0.25"/>
  <cols>
    <col min="1" max="1" width="22.28515625" style="5" customWidth="1"/>
    <col min="2" max="2" width="15.42578125" style="3" customWidth="1"/>
    <col min="3" max="3" width="24.85546875" style="3" bestFit="1" customWidth="1"/>
    <col min="4" max="4" width="9.7109375" style="5" customWidth="1"/>
    <col min="5" max="5" width="9.7109375" style="3" customWidth="1"/>
    <col min="6" max="6" width="9.7109375" style="5" customWidth="1"/>
    <col min="7" max="7" width="9.7109375" style="3" customWidth="1"/>
    <col min="8" max="8" width="9.7109375" style="5" customWidth="1"/>
    <col min="9" max="11" width="9.7109375" style="3" customWidth="1"/>
    <col min="12" max="12" width="9.7109375" style="5" customWidth="1"/>
    <col min="13" max="13" width="9.7109375" style="3" customWidth="1"/>
    <col min="14" max="14" width="12.140625" style="5" customWidth="1"/>
    <col min="15" max="15" width="22.28515625" style="3" customWidth="1"/>
    <col min="16" max="16" width="14.85546875" style="5" customWidth="1"/>
    <col min="17" max="17" width="10.140625" style="3" customWidth="1"/>
    <col min="18" max="18" width="14.85546875" style="5" customWidth="1"/>
    <col min="19" max="19" width="10.140625" style="3" customWidth="1"/>
    <col min="20" max="20" width="14.85546875" style="5" customWidth="1"/>
    <col min="21" max="21" width="10.140625" style="3" customWidth="1"/>
    <col min="22" max="22" width="14.85546875" style="5" customWidth="1"/>
    <col min="23" max="23" width="10.140625" style="3" customWidth="1"/>
    <col min="24" max="24" width="14.85546875" style="5" customWidth="1"/>
    <col min="25" max="25" width="10.140625" style="3" customWidth="1"/>
    <col min="26" max="26" width="14.85546875" style="5" customWidth="1"/>
    <col min="27" max="27" width="10.140625" style="3" customWidth="1"/>
    <col min="28" max="28" width="14.85546875" style="5" customWidth="1"/>
    <col min="29" max="29" width="10.140625" style="3" customWidth="1"/>
    <col min="30" max="30" width="14.85546875" style="5" customWidth="1"/>
    <col min="31" max="31" width="10.140625" style="3" customWidth="1"/>
    <col min="32" max="32" width="15.7109375" style="3" customWidth="1"/>
    <col min="33" max="33" width="12.7109375" style="3" customWidth="1"/>
    <col min="34" max="34" width="19.42578125" style="5" customWidth="1"/>
  </cols>
  <sheetData>
    <row r="1" spans="1:34" s="1" customFormat="1" ht="30" customHeight="1" x14ac:dyDescent="0.2">
      <c r="A1" s="44" t="s">
        <v>24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30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pans="1:34" s="1" customFormat="1" ht="17.25" customHeight="1" x14ac:dyDescent="0.2">
      <c r="A2" s="15"/>
      <c r="B2" s="15"/>
      <c r="C2" s="15"/>
      <c r="D2" s="1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x14ac:dyDescent="0.25">
      <c r="A3" s="45" t="s">
        <v>301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P3" s="19"/>
    </row>
    <row r="4" spans="1:34" x14ac:dyDescent="0.25">
      <c r="A4" s="19"/>
      <c r="C4" s="17" t="s">
        <v>25</v>
      </c>
      <c r="D4" s="18" t="s">
        <v>118</v>
      </c>
      <c r="E4" s="20"/>
      <c r="F4" s="20" t="s">
        <v>14</v>
      </c>
      <c r="G4" s="20"/>
      <c r="H4" s="18" t="s">
        <v>19</v>
      </c>
      <c r="I4" s="17"/>
      <c r="J4" s="17" t="s">
        <v>48</v>
      </c>
      <c r="K4" s="17"/>
      <c r="L4" s="18" t="s">
        <v>15</v>
      </c>
      <c r="M4" s="17"/>
      <c r="N4" s="19"/>
      <c r="P4" s="19"/>
    </row>
    <row r="5" spans="1:34" x14ac:dyDescent="0.25">
      <c r="A5" s="19"/>
      <c r="B5" s="60" t="s">
        <v>302</v>
      </c>
      <c r="C5" s="60" t="s">
        <v>25</v>
      </c>
      <c r="D5" s="55" t="s">
        <v>18</v>
      </c>
      <c r="E5" s="56"/>
      <c r="F5" s="56"/>
      <c r="G5" s="56"/>
      <c r="H5" s="56"/>
      <c r="I5" s="56"/>
      <c r="J5" s="56"/>
      <c r="K5" s="56"/>
      <c r="L5" s="56"/>
      <c r="M5" s="57"/>
      <c r="N5" s="49" t="s">
        <v>0</v>
      </c>
      <c r="P5" s="19"/>
    </row>
    <row r="6" spans="1:34" ht="14.25" customHeight="1" x14ac:dyDescent="0.25">
      <c r="A6" s="19"/>
      <c r="B6" s="61"/>
      <c r="C6" s="61"/>
      <c r="D6" s="52" t="s">
        <v>118</v>
      </c>
      <c r="E6" s="52"/>
      <c r="F6" s="52" t="s">
        <v>14</v>
      </c>
      <c r="G6" s="52"/>
      <c r="H6" s="53" t="s">
        <v>19</v>
      </c>
      <c r="I6" s="54"/>
      <c r="J6" s="58" t="s">
        <v>48</v>
      </c>
      <c r="K6" s="59"/>
      <c r="L6" s="53" t="s">
        <v>15</v>
      </c>
      <c r="M6" s="54"/>
      <c r="N6" s="50"/>
      <c r="P6" s="19"/>
    </row>
    <row r="7" spans="1:34" x14ac:dyDescent="0.25">
      <c r="A7" s="19"/>
      <c r="B7" s="62"/>
      <c r="C7" s="62"/>
      <c r="D7" s="35" t="s">
        <v>8</v>
      </c>
      <c r="E7" s="35" t="s">
        <v>9</v>
      </c>
      <c r="F7" s="35" t="s">
        <v>8</v>
      </c>
      <c r="G7" s="35" t="s">
        <v>9</v>
      </c>
      <c r="H7" s="35" t="s">
        <v>8</v>
      </c>
      <c r="I7" s="35" t="s">
        <v>9</v>
      </c>
      <c r="J7" s="35" t="s">
        <v>8</v>
      </c>
      <c r="K7" s="35" t="s">
        <v>9</v>
      </c>
      <c r="L7" s="35" t="s">
        <v>8</v>
      </c>
      <c r="M7" s="35" t="s">
        <v>9</v>
      </c>
      <c r="N7" s="51"/>
      <c r="P7" s="19"/>
    </row>
    <row r="8" spans="1:34" x14ac:dyDescent="0.25">
      <c r="A8" s="19"/>
      <c r="B8" s="10" t="s">
        <v>303</v>
      </c>
      <c r="C8" s="10" t="s">
        <v>26</v>
      </c>
      <c r="D8" s="10">
        <f>COUNTIFS('JUNTAS MR'!$E$7:$E$116,D$6,'JUNTAS MR'!$A$7:$A$116,'GRÁFICA JM MR'!$C8)</f>
        <v>0</v>
      </c>
      <c r="E8" s="12">
        <f>D8/$N8</f>
        <v>0</v>
      </c>
      <c r="F8" s="10">
        <f>COUNTIFS('JUNTAS MR'!$E$7:$E$116,F$6,'JUNTAS MR'!$A$7:$A$116,'GRÁFICA JM MR'!$C8)</f>
        <v>0</v>
      </c>
      <c r="G8" s="12">
        <f>F8/$N8</f>
        <v>0</v>
      </c>
      <c r="H8" s="10">
        <f>COUNTIFS('JUNTAS MR'!$E$7:$E$116,H$6,'JUNTAS MR'!$A$7:$A$116,'GRÁFICA JM MR'!$C8)</f>
        <v>0</v>
      </c>
      <c r="I8" s="12">
        <f>H8/$N8</f>
        <v>0</v>
      </c>
      <c r="J8" s="10">
        <f>COUNTIFS('JUNTAS MR'!$E$7:$E$116,J$6,'JUNTAS MR'!$A$7:$A$116,'GRÁFICA JM MR'!$C8)</f>
        <v>0</v>
      </c>
      <c r="K8" s="12">
        <f>J8/$N8</f>
        <v>0</v>
      </c>
      <c r="L8" s="10">
        <f>COUNTIFS('JUNTAS MR'!$E$7:$E$116,L$6,'JUNTAS MR'!$A$7:$A$116,'GRÁFICA JM MR'!$C8)</f>
        <v>5</v>
      </c>
      <c r="M8" s="12">
        <f>L8/$N8</f>
        <v>1</v>
      </c>
      <c r="N8" s="10">
        <f>SUM(D8,F8,H8,J8,L8)</f>
        <v>5</v>
      </c>
      <c r="P8" s="19"/>
    </row>
    <row r="9" spans="1:34" x14ac:dyDescent="0.25">
      <c r="A9" s="19"/>
      <c r="B9" s="10" t="s">
        <v>303</v>
      </c>
      <c r="C9" s="10" t="s">
        <v>27</v>
      </c>
      <c r="D9" s="10">
        <f>COUNTIFS('JUNTAS MR'!$E$7:$E$116,D$6,'JUNTAS MR'!$A$7:$A$116,'GRÁFICA JM MR'!$C9)</f>
        <v>0</v>
      </c>
      <c r="E9" s="12">
        <f>D9/$N9</f>
        <v>0</v>
      </c>
      <c r="F9" s="10">
        <f>COUNTIFS('JUNTAS MR'!$E$7:$E$116,F$6,'JUNTAS MR'!$A$7:$A$116,'GRÁFICA JM MR'!$C9)</f>
        <v>0</v>
      </c>
      <c r="G9" s="12">
        <f>F9/$N9</f>
        <v>0</v>
      </c>
      <c r="H9" s="10">
        <f>COUNTIFS('JUNTAS MR'!$E$7:$E$116,H$6,'JUNTAS MR'!$A$7:$A$116,'GRÁFICA JM MR'!$C9)</f>
        <v>0</v>
      </c>
      <c r="I9" s="12">
        <f>H9/$N9</f>
        <v>0</v>
      </c>
      <c r="J9" s="10">
        <f>COUNTIFS('JUNTAS MR'!$E$7:$E$116,J$6,'JUNTAS MR'!$A$7:$A$116,'GRÁFICA JM MR'!$C9)</f>
        <v>0</v>
      </c>
      <c r="K9" s="12">
        <f>J9/$N9</f>
        <v>0</v>
      </c>
      <c r="L9" s="10">
        <f>COUNTIFS('JUNTAS MR'!$E$7:$E$116,L$6,'JUNTAS MR'!$A$7:$A$116,'GRÁFICA JM MR'!$C9)</f>
        <v>5</v>
      </c>
      <c r="M9" s="12">
        <f>L9/$N9</f>
        <v>1</v>
      </c>
      <c r="N9" s="10">
        <f>SUM(D9,F9,H9,J9,L9)</f>
        <v>5</v>
      </c>
      <c r="P9" s="19"/>
    </row>
    <row r="10" spans="1:34" x14ac:dyDescent="0.25">
      <c r="A10" s="19"/>
      <c r="B10" s="10" t="s">
        <v>303</v>
      </c>
      <c r="C10" s="10" t="s">
        <v>28</v>
      </c>
      <c r="D10" s="10">
        <f>COUNTIFS('JUNTAS MR'!$E$7:$E$116,D$6,'JUNTAS MR'!$A$7:$A$116,'GRÁFICA JM MR'!$C10)</f>
        <v>0</v>
      </c>
      <c r="E10" s="12">
        <f t="shared" ref="E10:E29" si="0">D10/$N10</f>
        <v>0</v>
      </c>
      <c r="F10" s="10">
        <f>COUNTIFS('JUNTAS MR'!$E$7:$E$116,F$6,'JUNTAS MR'!$A$7:$A$116,'GRÁFICA JM MR'!$C10)</f>
        <v>0</v>
      </c>
      <c r="G10" s="12">
        <f t="shared" ref="G10:G29" si="1">F10/$N10</f>
        <v>0</v>
      </c>
      <c r="H10" s="10">
        <f>COUNTIFS('JUNTAS MR'!$E$7:$E$116,H$6,'JUNTAS MR'!$A$7:$A$116,'GRÁFICA JM MR'!$C10)</f>
        <v>0</v>
      </c>
      <c r="I10" s="12">
        <f t="shared" ref="I10:I29" si="2">H10/$N10</f>
        <v>0</v>
      </c>
      <c r="J10" s="10">
        <f>COUNTIFS('JUNTAS MR'!$E$7:$E$116,J$6,'JUNTAS MR'!$A$7:$A$116,'GRÁFICA JM MR'!$C10)</f>
        <v>0</v>
      </c>
      <c r="K10" s="12">
        <f t="shared" ref="K10:K29" si="3">J10/$N10</f>
        <v>0</v>
      </c>
      <c r="L10" s="10">
        <f>COUNTIFS('JUNTAS MR'!$E$7:$E$116,L$6,'JUNTAS MR'!$A$7:$A$116,'GRÁFICA JM MR'!$C10)</f>
        <v>5</v>
      </c>
      <c r="M10" s="12">
        <f t="shared" ref="M10:M29" si="4">L10/$N10</f>
        <v>1</v>
      </c>
      <c r="N10" s="10">
        <f t="shared" ref="N10:N29" si="5">SUM(D10,F10,H10,J10,L10)</f>
        <v>5</v>
      </c>
      <c r="P10" s="19"/>
    </row>
    <row r="11" spans="1:34" x14ac:dyDescent="0.25">
      <c r="A11" s="19"/>
      <c r="B11" s="10" t="s">
        <v>303</v>
      </c>
      <c r="C11" s="10" t="s">
        <v>29</v>
      </c>
      <c r="D11" s="10">
        <f>COUNTIFS('JUNTAS MR'!$E$7:$E$116,D$6,'JUNTAS MR'!$A$7:$A$116,'GRÁFICA JM MR'!$C11)</f>
        <v>0</v>
      </c>
      <c r="E11" s="12">
        <f t="shared" si="0"/>
        <v>0</v>
      </c>
      <c r="F11" s="10">
        <f>COUNTIFS('JUNTAS MR'!$E$7:$E$116,F$6,'JUNTAS MR'!$A$7:$A$116,'GRÁFICA JM MR'!$C11)</f>
        <v>1</v>
      </c>
      <c r="G11" s="12">
        <f t="shared" si="1"/>
        <v>0.2</v>
      </c>
      <c r="H11" s="10">
        <f>COUNTIFS('JUNTAS MR'!$E$7:$E$116,H$6,'JUNTAS MR'!$A$7:$A$116,'GRÁFICA JM MR'!$C11)</f>
        <v>0</v>
      </c>
      <c r="I11" s="12">
        <f t="shared" si="2"/>
        <v>0</v>
      </c>
      <c r="J11" s="10">
        <f>COUNTIFS('JUNTAS MR'!$E$7:$E$116,J$6,'JUNTAS MR'!$A$7:$A$116,'GRÁFICA JM MR'!$C11)</f>
        <v>0</v>
      </c>
      <c r="K11" s="12">
        <f t="shared" si="3"/>
        <v>0</v>
      </c>
      <c r="L11" s="10">
        <f>COUNTIFS('JUNTAS MR'!$E$7:$E$116,L$6,'JUNTAS MR'!$A$7:$A$116,'GRÁFICA JM MR'!$C11)</f>
        <v>4</v>
      </c>
      <c r="M11" s="12">
        <f t="shared" si="4"/>
        <v>0.8</v>
      </c>
      <c r="N11" s="10">
        <f t="shared" si="5"/>
        <v>5</v>
      </c>
      <c r="P11" s="19"/>
    </row>
    <row r="12" spans="1:34" x14ac:dyDescent="0.25">
      <c r="A12" s="16"/>
      <c r="B12" s="10" t="s">
        <v>304</v>
      </c>
      <c r="C12" s="10" t="s">
        <v>30</v>
      </c>
      <c r="D12" s="10">
        <f>COUNTIFS('JUNTAS MR'!$E$7:$E$116,D$6,'JUNTAS MR'!$A$7:$A$116,'GRÁFICA JM MR'!$C12)</f>
        <v>0</v>
      </c>
      <c r="E12" s="12">
        <f t="shared" si="0"/>
        <v>0</v>
      </c>
      <c r="F12" s="10">
        <f>COUNTIFS('JUNTAS MR'!$E$7:$E$116,F$6,'JUNTAS MR'!$A$7:$A$116,'GRÁFICA JM MR'!$C12)</f>
        <v>0</v>
      </c>
      <c r="G12" s="12">
        <f t="shared" si="1"/>
        <v>0</v>
      </c>
      <c r="H12" s="10">
        <f>COUNTIFS('JUNTAS MR'!$E$7:$E$116,H$6,'JUNTAS MR'!$A$7:$A$116,'GRÁFICA JM MR'!$C12)</f>
        <v>0</v>
      </c>
      <c r="I12" s="12">
        <f t="shared" si="2"/>
        <v>0</v>
      </c>
      <c r="J12" s="10">
        <f>COUNTIFS('JUNTAS MR'!$E$7:$E$116,J$6,'JUNTAS MR'!$A$7:$A$116,'GRÁFICA JM MR'!$C12)</f>
        <v>0</v>
      </c>
      <c r="K12" s="12">
        <f t="shared" si="3"/>
        <v>0</v>
      </c>
      <c r="L12" s="10">
        <f>COUNTIFS('JUNTAS MR'!$E$7:$E$116,L$6,'JUNTAS MR'!$A$7:$A$116,'GRÁFICA JM MR'!$C12)</f>
        <v>5</v>
      </c>
      <c r="M12" s="12">
        <f t="shared" si="4"/>
        <v>1</v>
      </c>
      <c r="N12" s="10">
        <f t="shared" si="5"/>
        <v>5</v>
      </c>
      <c r="P12" s="19"/>
    </row>
    <row r="13" spans="1:34" x14ac:dyDescent="0.25">
      <c r="A13" s="19"/>
      <c r="B13" s="10" t="s">
        <v>304</v>
      </c>
      <c r="C13" s="10" t="s">
        <v>31</v>
      </c>
      <c r="D13" s="10">
        <f>COUNTIFS('JUNTAS MR'!$E$7:$E$116,D$6,'JUNTAS MR'!$A$7:$A$116,'GRÁFICA JM MR'!$C13)</f>
        <v>0</v>
      </c>
      <c r="E13" s="12">
        <f t="shared" si="0"/>
        <v>0</v>
      </c>
      <c r="F13" s="10">
        <f>COUNTIFS('JUNTAS MR'!$E$7:$E$116,F$6,'JUNTAS MR'!$A$7:$A$116,'GRÁFICA JM MR'!$C13)</f>
        <v>0</v>
      </c>
      <c r="G13" s="12">
        <f t="shared" si="1"/>
        <v>0</v>
      </c>
      <c r="H13" s="10">
        <f>COUNTIFS('JUNTAS MR'!$E$7:$E$116,H$6,'JUNTAS MR'!$A$7:$A$116,'GRÁFICA JM MR'!$C13)</f>
        <v>0</v>
      </c>
      <c r="I13" s="12">
        <f t="shared" si="2"/>
        <v>0</v>
      </c>
      <c r="J13" s="10">
        <f>COUNTIFS('JUNTAS MR'!$E$7:$E$116,J$6,'JUNTAS MR'!$A$7:$A$116,'GRÁFICA JM MR'!$C13)</f>
        <v>0</v>
      </c>
      <c r="K13" s="12">
        <f t="shared" si="3"/>
        <v>0</v>
      </c>
      <c r="L13" s="10">
        <f>COUNTIFS('JUNTAS MR'!$E$7:$E$116,L$6,'JUNTAS MR'!$A$7:$A$116,'GRÁFICA JM MR'!$C13)</f>
        <v>5</v>
      </c>
      <c r="M13" s="12">
        <f t="shared" si="4"/>
        <v>1</v>
      </c>
      <c r="N13" s="10">
        <f t="shared" si="5"/>
        <v>5</v>
      </c>
      <c r="P13" s="19"/>
    </row>
    <row r="14" spans="1:34" x14ac:dyDescent="0.25">
      <c r="A14" s="19"/>
      <c r="B14" s="10" t="s">
        <v>305</v>
      </c>
      <c r="C14" s="10" t="s">
        <v>32</v>
      </c>
      <c r="D14" s="10">
        <f>COUNTIFS('JUNTAS MR'!$E$7:$E$116,D$6,'JUNTAS MR'!$A$7:$A$116,'GRÁFICA JM MR'!$C14)</f>
        <v>1</v>
      </c>
      <c r="E14" s="12">
        <f t="shared" si="0"/>
        <v>0.2</v>
      </c>
      <c r="F14" s="10">
        <f>COUNTIFS('JUNTAS MR'!$E$7:$E$116,F$6,'JUNTAS MR'!$A$7:$A$116,'GRÁFICA JM MR'!$C14)</f>
        <v>0</v>
      </c>
      <c r="G14" s="12">
        <f t="shared" si="1"/>
        <v>0</v>
      </c>
      <c r="H14" s="10">
        <f>COUNTIFS('JUNTAS MR'!$E$7:$E$116,H$6,'JUNTAS MR'!$A$7:$A$116,'GRÁFICA JM MR'!$C14)</f>
        <v>0</v>
      </c>
      <c r="I14" s="12">
        <f t="shared" si="2"/>
        <v>0</v>
      </c>
      <c r="J14" s="10">
        <f>COUNTIFS('JUNTAS MR'!$E$7:$E$116,J$6,'JUNTAS MR'!$A$7:$A$116,'GRÁFICA JM MR'!$C14)</f>
        <v>0</v>
      </c>
      <c r="K14" s="12">
        <f t="shared" si="3"/>
        <v>0</v>
      </c>
      <c r="L14" s="10">
        <f>COUNTIFS('JUNTAS MR'!$E$7:$E$116,L$6,'JUNTAS MR'!$A$7:$A$116,'GRÁFICA JM MR'!$C14)</f>
        <v>4</v>
      </c>
      <c r="M14" s="12">
        <f t="shared" si="4"/>
        <v>0.8</v>
      </c>
      <c r="N14" s="10">
        <f t="shared" si="5"/>
        <v>5</v>
      </c>
      <c r="P14" s="19"/>
    </row>
    <row r="15" spans="1:34" x14ac:dyDescent="0.25">
      <c r="A15" s="19"/>
      <c r="B15" s="10" t="s">
        <v>305</v>
      </c>
      <c r="C15" s="10" t="s">
        <v>33</v>
      </c>
      <c r="D15" s="10">
        <f>COUNTIFS('JUNTAS MR'!$E$7:$E$116,D$6,'JUNTAS MR'!$A$7:$A$116,'GRÁFICA JM MR'!$C15)</f>
        <v>0</v>
      </c>
      <c r="E15" s="12">
        <f t="shared" si="0"/>
        <v>0</v>
      </c>
      <c r="F15" s="10">
        <f>COUNTIFS('JUNTAS MR'!$E$7:$E$116,F$6,'JUNTAS MR'!$A$7:$A$116,'GRÁFICA JM MR'!$C15)</f>
        <v>0</v>
      </c>
      <c r="G15" s="12">
        <f t="shared" si="1"/>
        <v>0</v>
      </c>
      <c r="H15" s="10">
        <f>COUNTIFS('JUNTAS MR'!$E$7:$E$116,H$6,'JUNTAS MR'!$A$7:$A$116,'GRÁFICA JM MR'!$C15)</f>
        <v>1</v>
      </c>
      <c r="I15" s="12">
        <f t="shared" si="2"/>
        <v>0.2</v>
      </c>
      <c r="J15" s="10">
        <f>COUNTIFS('JUNTAS MR'!$E$7:$E$116,J$6,'JUNTAS MR'!$A$7:$A$116,'GRÁFICA JM MR'!$C15)</f>
        <v>0</v>
      </c>
      <c r="K15" s="12">
        <f t="shared" si="3"/>
        <v>0</v>
      </c>
      <c r="L15" s="10">
        <f>COUNTIFS('JUNTAS MR'!$E$7:$E$116,L$6,'JUNTAS MR'!$A$7:$A$116,'GRÁFICA JM MR'!$C15)</f>
        <v>4</v>
      </c>
      <c r="M15" s="12">
        <f t="shared" si="4"/>
        <v>0.8</v>
      </c>
      <c r="N15" s="10">
        <f t="shared" si="5"/>
        <v>5</v>
      </c>
      <c r="P15" s="19"/>
    </row>
    <row r="16" spans="1:34" x14ac:dyDescent="0.25">
      <c r="A16" s="19"/>
      <c r="B16" s="10" t="s">
        <v>305</v>
      </c>
      <c r="C16" s="10" t="s">
        <v>34</v>
      </c>
      <c r="D16" s="10">
        <f>COUNTIFS('JUNTAS MR'!$E$7:$E$116,D$6,'JUNTAS MR'!$A$7:$A$116,'GRÁFICA JM MR'!$C16)</f>
        <v>0</v>
      </c>
      <c r="E16" s="12">
        <f t="shared" si="0"/>
        <v>0</v>
      </c>
      <c r="F16" s="10">
        <f>COUNTIFS('JUNTAS MR'!$E$7:$E$116,F$6,'JUNTAS MR'!$A$7:$A$116,'GRÁFICA JM MR'!$C16)</f>
        <v>0</v>
      </c>
      <c r="G16" s="12">
        <f t="shared" si="1"/>
        <v>0</v>
      </c>
      <c r="H16" s="10">
        <f>COUNTIFS('JUNTAS MR'!$E$7:$E$116,H$6,'JUNTAS MR'!$A$7:$A$116,'GRÁFICA JM MR'!$C16)</f>
        <v>0</v>
      </c>
      <c r="I16" s="12">
        <f t="shared" si="2"/>
        <v>0</v>
      </c>
      <c r="J16" s="10">
        <f>COUNTIFS('JUNTAS MR'!$E$7:$E$116,J$6,'JUNTAS MR'!$A$7:$A$116,'GRÁFICA JM MR'!$C16)</f>
        <v>0</v>
      </c>
      <c r="K16" s="12">
        <f t="shared" si="3"/>
        <v>0</v>
      </c>
      <c r="L16" s="10">
        <f>COUNTIFS('JUNTAS MR'!$E$7:$E$116,L$6,'JUNTAS MR'!$A$7:$A$116,'GRÁFICA JM MR'!$C16)</f>
        <v>5</v>
      </c>
      <c r="M16" s="12">
        <f t="shared" si="4"/>
        <v>1</v>
      </c>
      <c r="N16" s="10">
        <f t="shared" si="5"/>
        <v>5</v>
      </c>
      <c r="P16" s="19"/>
    </row>
    <row r="17" spans="1:16" x14ac:dyDescent="0.25">
      <c r="A17" s="19"/>
      <c r="B17" s="10" t="s">
        <v>306</v>
      </c>
      <c r="C17" s="10" t="s">
        <v>35</v>
      </c>
      <c r="D17" s="10">
        <f>COUNTIFS('JUNTAS MR'!$E$7:$E$116,D$6,'JUNTAS MR'!$A$7:$A$116,'GRÁFICA JM MR'!$C17)</f>
        <v>0</v>
      </c>
      <c r="E17" s="12">
        <f t="shared" si="0"/>
        <v>0</v>
      </c>
      <c r="F17" s="10">
        <f>COUNTIFS('JUNTAS MR'!$E$7:$E$116,F$6,'JUNTAS MR'!$A$7:$A$116,'GRÁFICA JM MR'!$C17)</f>
        <v>0</v>
      </c>
      <c r="G17" s="12">
        <f t="shared" si="1"/>
        <v>0</v>
      </c>
      <c r="H17" s="10">
        <f>COUNTIFS('JUNTAS MR'!$E$7:$E$116,H$6,'JUNTAS MR'!$A$7:$A$116,'GRÁFICA JM MR'!$C17)</f>
        <v>0</v>
      </c>
      <c r="I17" s="12">
        <f t="shared" si="2"/>
        <v>0</v>
      </c>
      <c r="J17" s="10">
        <f>COUNTIFS('JUNTAS MR'!$E$7:$E$116,J$6,'JUNTAS MR'!$A$7:$A$116,'GRÁFICA JM MR'!$C17)</f>
        <v>0</v>
      </c>
      <c r="K17" s="12">
        <f t="shared" si="3"/>
        <v>0</v>
      </c>
      <c r="L17" s="10">
        <f>COUNTIFS('JUNTAS MR'!$E$7:$E$116,L$6,'JUNTAS MR'!$A$7:$A$116,'GRÁFICA JM MR'!$C17)</f>
        <v>5</v>
      </c>
      <c r="M17" s="12">
        <f t="shared" si="4"/>
        <v>1</v>
      </c>
      <c r="N17" s="10">
        <f t="shared" si="5"/>
        <v>5</v>
      </c>
      <c r="P17" s="19"/>
    </row>
    <row r="18" spans="1:16" x14ac:dyDescent="0.25">
      <c r="A18" s="19"/>
      <c r="B18" s="10" t="s">
        <v>306</v>
      </c>
      <c r="C18" s="10" t="s">
        <v>36</v>
      </c>
      <c r="D18" s="10">
        <f>COUNTIFS('JUNTAS MR'!$E$7:$E$116,D$6,'JUNTAS MR'!$A$7:$A$116,'GRÁFICA JM MR'!$C18)</f>
        <v>0</v>
      </c>
      <c r="E18" s="12">
        <f t="shared" si="0"/>
        <v>0</v>
      </c>
      <c r="F18" s="10">
        <f>COUNTIFS('JUNTAS MR'!$E$7:$E$116,F$6,'JUNTAS MR'!$A$7:$A$116,'GRÁFICA JM MR'!$C18)</f>
        <v>0</v>
      </c>
      <c r="G18" s="12">
        <f t="shared" si="1"/>
        <v>0</v>
      </c>
      <c r="H18" s="10">
        <f>COUNTIFS('JUNTAS MR'!$E$7:$E$116,H$6,'JUNTAS MR'!$A$7:$A$116,'GRÁFICA JM MR'!$C18)</f>
        <v>0</v>
      </c>
      <c r="I18" s="12">
        <f t="shared" si="2"/>
        <v>0</v>
      </c>
      <c r="J18" s="10">
        <f>COUNTIFS('JUNTAS MR'!$E$7:$E$116,J$6,'JUNTAS MR'!$A$7:$A$116,'GRÁFICA JM MR'!$C18)</f>
        <v>0</v>
      </c>
      <c r="K18" s="12">
        <f t="shared" si="3"/>
        <v>0</v>
      </c>
      <c r="L18" s="10">
        <f>COUNTIFS('JUNTAS MR'!$E$7:$E$116,L$6,'JUNTAS MR'!$A$7:$A$116,'GRÁFICA JM MR'!$C18)</f>
        <v>5</v>
      </c>
      <c r="M18" s="12">
        <f t="shared" si="4"/>
        <v>1</v>
      </c>
      <c r="N18" s="10">
        <f t="shared" si="5"/>
        <v>5</v>
      </c>
      <c r="P18" s="19"/>
    </row>
    <row r="19" spans="1:16" x14ac:dyDescent="0.25">
      <c r="A19" s="19"/>
      <c r="B19" s="10" t="s">
        <v>306</v>
      </c>
      <c r="C19" s="10" t="s">
        <v>37</v>
      </c>
      <c r="D19" s="10">
        <f>COUNTIFS('JUNTAS MR'!$E$7:$E$116,D$6,'JUNTAS MR'!$A$7:$A$116,'GRÁFICA JM MR'!$C19)</f>
        <v>1</v>
      </c>
      <c r="E19" s="12">
        <f t="shared" si="0"/>
        <v>0.2</v>
      </c>
      <c r="F19" s="10">
        <f>COUNTIFS('JUNTAS MR'!$E$7:$E$116,F$6,'JUNTAS MR'!$A$7:$A$116,'GRÁFICA JM MR'!$C19)</f>
        <v>0</v>
      </c>
      <c r="G19" s="12">
        <f t="shared" si="1"/>
        <v>0</v>
      </c>
      <c r="H19" s="10">
        <f>COUNTIFS('JUNTAS MR'!$E$7:$E$116,H$6,'JUNTAS MR'!$A$7:$A$116,'GRÁFICA JM MR'!$C19)</f>
        <v>0</v>
      </c>
      <c r="I19" s="12">
        <f t="shared" si="2"/>
        <v>0</v>
      </c>
      <c r="J19" s="10">
        <f>COUNTIFS('JUNTAS MR'!$E$7:$E$116,J$6,'JUNTAS MR'!$A$7:$A$116,'GRÁFICA JM MR'!$C19)</f>
        <v>0</v>
      </c>
      <c r="K19" s="12">
        <f t="shared" si="3"/>
        <v>0</v>
      </c>
      <c r="L19" s="10">
        <f>COUNTIFS('JUNTAS MR'!$E$7:$E$116,L$6,'JUNTAS MR'!$A$7:$A$116,'GRÁFICA JM MR'!$C19)</f>
        <v>4</v>
      </c>
      <c r="M19" s="12">
        <f t="shared" si="4"/>
        <v>0.8</v>
      </c>
      <c r="N19" s="10">
        <f t="shared" si="5"/>
        <v>5</v>
      </c>
      <c r="P19" s="19"/>
    </row>
    <row r="20" spans="1:16" x14ac:dyDescent="0.25">
      <c r="A20" s="19"/>
      <c r="B20" s="10" t="s">
        <v>307</v>
      </c>
      <c r="C20" s="10" t="s">
        <v>38</v>
      </c>
      <c r="D20" s="10">
        <f>COUNTIFS('JUNTAS MR'!$E$7:$E$116,D$6,'JUNTAS MR'!$A$7:$A$116,'GRÁFICA JM MR'!$C20)</f>
        <v>0</v>
      </c>
      <c r="E20" s="12">
        <f t="shared" si="0"/>
        <v>0</v>
      </c>
      <c r="F20" s="10">
        <f>COUNTIFS('JUNTAS MR'!$E$7:$E$116,F$6,'JUNTAS MR'!$A$7:$A$116,'GRÁFICA JM MR'!$C20)</f>
        <v>0</v>
      </c>
      <c r="G20" s="12">
        <f t="shared" si="1"/>
        <v>0</v>
      </c>
      <c r="H20" s="10">
        <f>COUNTIFS('JUNTAS MR'!$E$7:$E$116,H$6,'JUNTAS MR'!$A$7:$A$116,'GRÁFICA JM MR'!$C20)</f>
        <v>0</v>
      </c>
      <c r="I20" s="12">
        <f t="shared" si="2"/>
        <v>0</v>
      </c>
      <c r="J20" s="10">
        <f>COUNTIFS('JUNTAS MR'!$E$7:$E$116,J$6,'JUNTAS MR'!$A$7:$A$116,'GRÁFICA JM MR'!$C20)</f>
        <v>0</v>
      </c>
      <c r="K20" s="12">
        <f t="shared" si="3"/>
        <v>0</v>
      </c>
      <c r="L20" s="10">
        <f>COUNTIFS('JUNTAS MR'!$E$7:$E$116,L$6,'JUNTAS MR'!$A$7:$A$116,'GRÁFICA JM MR'!$C20)</f>
        <v>5</v>
      </c>
      <c r="M20" s="12">
        <f t="shared" si="4"/>
        <v>1</v>
      </c>
      <c r="N20" s="10">
        <f t="shared" si="5"/>
        <v>5</v>
      </c>
      <c r="P20" s="19"/>
    </row>
    <row r="21" spans="1:16" x14ac:dyDescent="0.25">
      <c r="A21" s="19"/>
      <c r="B21" s="10" t="s">
        <v>308</v>
      </c>
      <c r="C21" s="10" t="s">
        <v>39</v>
      </c>
      <c r="D21" s="10">
        <f>COUNTIFS('JUNTAS MR'!$E$7:$E$116,D$6,'JUNTAS MR'!$A$7:$A$116,'GRÁFICA JM MR'!$C21)</f>
        <v>0</v>
      </c>
      <c r="E21" s="12">
        <f t="shared" si="0"/>
        <v>0</v>
      </c>
      <c r="F21" s="10">
        <f>COUNTIFS('JUNTAS MR'!$E$7:$E$116,F$6,'JUNTAS MR'!$A$7:$A$116,'GRÁFICA JM MR'!$C21)</f>
        <v>1</v>
      </c>
      <c r="G21" s="12">
        <f t="shared" si="1"/>
        <v>0.2</v>
      </c>
      <c r="H21" s="10">
        <f>COUNTIFS('JUNTAS MR'!$E$7:$E$116,H$6,'JUNTAS MR'!$A$7:$A$116,'GRÁFICA JM MR'!$C21)</f>
        <v>0</v>
      </c>
      <c r="I21" s="12">
        <f t="shared" si="2"/>
        <v>0</v>
      </c>
      <c r="J21" s="10">
        <f>COUNTIFS('JUNTAS MR'!$E$7:$E$116,J$6,'JUNTAS MR'!$A$7:$A$116,'GRÁFICA JM MR'!$C21)</f>
        <v>0</v>
      </c>
      <c r="K21" s="12">
        <f t="shared" si="3"/>
        <v>0</v>
      </c>
      <c r="L21" s="10">
        <f>COUNTIFS('JUNTAS MR'!$E$7:$E$116,L$6,'JUNTAS MR'!$A$7:$A$116,'GRÁFICA JM MR'!$C21)</f>
        <v>4</v>
      </c>
      <c r="M21" s="12">
        <f t="shared" si="4"/>
        <v>0.8</v>
      </c>
      <c r="N21" s="10">
        <f t="shared" si="5"/>
        <v>5</v>
      </c>
      <c r="P21" s="19"/>
    </row>
    <row r="22" spans="1:16" x14ac:dyDescent="0.25">
      <c r="A22" s="19"/>
      <c r="B22" s="10" t="s">
        <v>308</v>
      </c>
      <c r="C22" s="10" t="s">
        <v>40</v>
      </c>
      <c r="D22" s="10">
        <f>COUNTIFS('JUNTAS MR'!$E$7:$E$116,D$6,'JUNTAS MR'!$A$7:$A$116,'GRÁFICA JM MR'!$C22)</f>
        <v>0</v>
      </c>
      <c r="E22" s="12">
        <f t="shared" si="0"/>
        <v>0</v>
      </c>
      <c r="F22" s="10">
        <f>COUNTIFS('JUNTAS MR'!$E$7:$E$116,F$6,'JUNTAS MR'!$A$7:$A$116,'GRÁFICA JM MR'!$C22)</f>
        <v>0</v>
      </c>
      <c r="G22" s="12">
        <f t="shared" si="1"/>
        <v>0</v>
      </c>
      <c r="H22" s="10">
        <f>COUNTIFS('JUNTAS MR'!$E$7:$E$116,H$6,'JUNTAS MR'!$A$7:$A$116,'GRÁFICA JM MR'!$C22)</f>
        <v>0</v>
      </c>
      <c r="I22" s="12">
        <f t="shared" si="2"/>
        <v>0</v>
      </c>
      <c r="J22" s="10">
        <f>COUNTIFS('JUNTAS MR'!$E$7:$E$116,J$6,'JUNTAS MR'!$A$7:$A$116,'GRÁFICA JM MR'!$C22)</f>
        <v>0</v>
      </c>
      <c r="K22" s="12">
        <f t="shared" si="3"/>
        <v>0</v>
      </c>
      <c r="L22" s="10">
        <f>COUNTIFS('JUNTAS MR'!$E$7:$E$116,L$6,'JUNTAS MR'!$A$7:$A$116,'GRÁFICA JM MR'!$C22)</f>
        <v>5</v>
      </c>
      <c r="M22" s="12">
        <f t="shared" si="4"/>
        <v>1</v>
      </c>
      <c r="N22" s="10">
        <f t="shared" si="5"/>
        <v>5</v>
      </c>
      <c r="P22" s="19"/>
    </row>
    <row r="23" spans="1:16" x14ac:dyDescent="0.25">
      <c r="A23" s="19"/>
      <c r="B23" s="10" t="s">
        <v>308</v>
      </c>
      <c r="C23" s="10" t="s">
        <v>41</v>
      </c>
      <c r="D23" s="10">
        <f>COUNTIFS('JUNTAS MR'!$E$7:$E$116,D$6,'JUNTAS MR'!$A$7:$A$116,'GRÁFICA JM MR'!$C23)</f>
        <v>0</v>
      </c>
      <c r="E23" s="12">
        <f t="shared" si="0"/>
        <v>0</v>
      </c>
      <c r="F23" s="10">
        <f>COUNTIFS('JUNTAS MR'!$E$7:$E$116,F$6,'JUNTAS MR'!$A$7:$A$116,'GRÁFICA JM MR'!$C23)</f>
        <v>0</v>
      </c>
      <c r="G23" s="12">
        <f t="shared" si="1"/>
        <v>0</v>
      </c>
      <c r="H23" s="10">
        <f>COUNTIFS('JUNTAS MR'!$E$7:$E$116,H$6,'JUNTAS MR'!$A$7:$A$116,'GRÁFICA JM MR'!$C23)</f>
        <v>0</v>
      </c>
      <c r="I23" s="12">
        <f t="shared" si="2"/>
        <v>0</v>
      </c>
      <c r="J23" s="10">
        <f>COUNTIFS('JUNTAS MR'!$E$7:$E$116,J$6,'JUNTAS MR'!$A$7:$A$116,'GRÁFICA JM MR'!$C23)</f>
        <v>0</v>
      </c>
      <c r="K23" s="12">
        <f t="shared" si="3"/>
        <v>0</v>
      </c>
      <c r="L23" s="10">
        <f>COUNTIFS('JUNTAS MR'!$E$7:$E$116,L$6,'JUNTAS MR'!$A$7:$A$116,'GRÁFICA JM MR'!$C23)</f>
        <v>4</v>
      </c>
      <c r="M23" s="12">
        <f t="shared" si="4"/>
        <v>1</v>
      </c>
      <c r="N23" s="10">
        <f t="shared" si="5"/>
        <v>4</v>
      </c>
      <c r="P23" s="19"/>
    </row>
    <row r="24" spans="1:16" x14ac:dyDescent="0.25">
      <c r="A24" s="19"/>
      <c r="B24" s="10" t="s">
        <v>309</v>
      </c>
      <c r="C24" s="10" t="s">
        <v>42</v>
      </c>
      <c r="D24" s="10">
        <f>COUNTIFS('JUNTAS MR'!$E$7:$E$116,D$6,'JUNTAS MR'!$A$7:$A$116,'GRÁFICA JM MR'!$C24)</f>
        <v>0</v>
      </c>
      <c r="E24" s="12">
        <f t="shared" si="0"/>
        <v>0</v>
      </c>
      <c r="F24" s="10">
        <f>COUNTIFS('JUNTAS MR'!$E$7:$E$116,F$6,'JUNTAS MR'!$A$7:$A$116,'GRÁFICA JM MR'!$C24)</f>
        <v>0</v>
      </c>
      <c r="G24" s="12">
        <f t="shared" si="1"/>
        <v>0</v>
      </c>
      <c r="H24" s="10">
        <f>COUNTIFS('JUNTAS MR'!$E$7:$E$116,H$6,'JUNTAS MR'!$A$7:$A$116,'GRÁFICA JM MR'!$C24)</f>
        <v>0</v>
      </c>
      <c r="I24" s="12">
        <f t="shared" si="2"/>
        <v>0</v>
      </c>
      <c r="J24" s="10">
        <f>COUNTIFS('JUNTAS MR'!$E$7:$E$116,J$6,'JUNTAS MR'!$A$7:$A$116,'GRÁFICA JM MR'!$C24)</f>
        <v>0</v>
      </c>
      <c r="K24" s="12">
        <f t="shared" si="3"/>
        <v>0</v>
      </c>
      <c r="L24" s="10">
        <f>COUNTIFS('JUNTAS MR'!$E$7:$E$116,L$6,'JUNTAS MR'!$A$7:$A$116,'GRÁFICA JM MR'!$C24)</f>
        <v>5</v>
      </c>
      <c r="M24" s="12">
        <f t="shared" si="4"/>
        <v>1</v>
      </c>
      <c r="N24" s="10">
        <f t="shared" si="5"/>
        <v>5</v>
      </c>
      <c r="P24" s="19"/>
    </row>
    <row r="25" spans="1:16" x14ac:dyDescent="0.25">
      <c r="A25" s="19"/>
      <c r="B25" s="10" t="s">
        <v>310</v>
      </c>
      <c r="C25" s="10" t="s">
        <v>43</v>
      </c>
      <c r="D25" s="10">
        <f>COUNTIFS('JUNTAS MR'!$E$7:$E$116,D$6,'JUNTAS MR'!$A$7:$A$116,'GRÁFICA JM MR'!$C25)</f>
        <v>0</v>
      </c>
      <c r="E25" s="12">
        <f t="shared" si="0"/>
        <v>0</v>
      </c>
      <c r="F25" s="10">
        <f>COUNTIFS('JUNTAS MR'!$E$7:$E$116,F$6,'JUNTAS MR'!$A$7:$A$116,'GRÁFICA JM MR'!$C25)</f>
        <v>0</v>
      </c>
      <c r="G25" s="12">
        <f t="shared" si="1"/>
        <v>0</v>
      </c>
      <c r="H25" s="10">
        <f>COUNTIFS('JUNTAS MR'!$E$7:$E$116,H$6,'JUNTAS MR'!$A$7:$A$116,'GRÁFICA JM MR'!$C25)</f>
        <v>0</v>
      </c>
      <c r="I25" s="12">
        <f t="shared" si="2"/>
        <v>0</v>
      </c>
      <c r="J25" s="10">
        <f>COUNTIFS('JUNTAS MR'!$E$7:$E$116,J$6,'JUNTAS MR'!$A$7:$A$116,'GRÁFICA JM MR'!$C25)</f>
        <v>0</v>
      </c>
      <c r="K25" s="12">
        <f t="shared" si="3"/>
        <v>0</v>
      </c>
      <c r="L25" s="10">
        <f>COUNTIFS('JUNTAS MR'!$E$7:$E$116,L$6,'JUNTAS MR'!$A$7:$A$116,'GRÁFICA JM MR'!$C25)</f>
        <v>5</v>
      </c>
      <c r="M25" s="12">
        <f t="shared" si="4"/>
        <v>1</v>
      </c>
      <c r="N25" s="10">
        <f t="shared" si="5"/>
        <v>5</v>
      </c>
      <c r="P25" s="19"/>
    </row>
    <row r="26" spans="1:16" x14ac:dyDescent="0.25">
      <c r="A26" s="19"/>
      <c r="B26" s="10" t="s">
        <v>310</v>
      </c>
      <c r="C26" s="10" t="s">
        <v>44</v>
      </c>
      <c r="D26" s="10">
        <f>COUNTIFS('JUNTAS MR'!$E$7:$E$116,D$6,'JUNTAS MR'!$A$7:$A$116,'GRÁFICA JM MR'!$C26)</f>
        <v>0</v>
      </c>
      <c r="E26" s="12">
        <f t="shared" si="0"/>
        <v>0</v>
      </c>
      <c r="F26" s="10">
        <f>COUNTIFS('JUNTAS MR'!$E$7:$E$116,F$6,'JUNTAS MR'!$A$7:$A$116,'GRÁFICA JM MR'!$C26)</f>
        <v>0</v>
      </c>
      <c r="G26" s="12">
        <f t="shared" si="1"/>
        <v>0</v>
      </c>
      <c r="H26" s="10">
        <f>COUNTIFS('JUNTAS MR'!$E$7:$E$116,H$6,'JUNTAS MR'!$A$7:$A$116,'GRÁFICA JM MR'!$C26)</f>
        <v>0</v>
      </c>
      <c r="I26" s="12">
        <f t="shared" si="2"/>
        <v>0</v>
      </c>
      <c r="J26" s="10">
        <f>COUNTIFS('JUNTAS MR'!$E$7:$E$116,J$6,'JUNTAS MR'!$A$7:$A$116,'GRÁFICA JM MR'!$C26)</f>
        <v>0</v>
      </c>
      <c r="K26" s="12">
        <f t="shared" si="3"/>
        <v>0</v>
      </c>
      <c r="L26" s="10">
        <f>COUNTIFS('JUNTAS MR'!$E$7:$E$116,L$6,'JUNTAS MR'!$A$7:$A$116,'GRÁFICA JM MR'!$C26)</f>
        <v>5</v>
      </c>
      <c r="M26" s="12">
        <f t="shared" si="4"/>
        <v>1</v>
      </c>
      <c r="N26" s="10">
        <f t="shared" si="5"/>
        <v>5</v>
      </c>
      <c r="P26" s="19"/>
    </row>
    <row r="27" spans="1:16" x14ac:dyDescent="0.25">
      <c r="A27" s="19"/>
      <c r="B27" s="10" t="s">
        <v>311</v>
      </c>
      <c r="C27" s="10" t="s">
        <v>45</v>
      </c>
      <c r="D27" s="10">
        <f>COUNTIFS('JUNTAS MR'!$E$7:$E$116,D$6,'JUNTAS MR'!$A$7:$A$116,'GRÁFICA JM MR'!$C27)</f>
        <v>0</v>
      </c>
      <c r="E27" s="12">
        <f t="shared" si="0"/>
        <v>0</v>
      </c>
      <c r="F27" s="10">
        <f>COUNTIFS('JUNTAS MR'!$E$7:$E$116,F$6,'JUNTAS MR'!$A$7:$A$116,'GRÁFICA JM MR'!$C27)</f>
        <v>0</v>
      </c>
      <c r="G27" s="12">
        <f t="shared" si="1"/>
        <v>0</v>
      </c>
      <c r="H27" s="10">
        <f>COUNTIFS('JUNTAS MR'!$E$7:$E$116,H$6,'JUNTAS MR'!$A$7:$A$116,'GRÁFICA JM MR'!$C27)</f>
        <v>0</v>
      </c>
      <c r="I27" s="12">
        <f t="shared" si="2"/>
        <v>0</v>
      </c>
      <c r="J27" s="10">
        <f>COUNTIFS('JUNTAS MR'!$E$7:$E$116,J$6,'JUNTAS MR'!$A$7:$A$116,'GRÁFICA JM MR'!$C27)</f>
        <v>0</v>
      </c>
      <c r="K27" s="12">
        <f t="shared" si="3"/>
        <v>0</v>
      </c>
      <c r="L27" s="10">
        <f>COUNTIFS('JUNTAS MR'!$E$7:$E$116,L$6,'JUNTAS MR'!$A$7:$A$116,'GRÁFICA JM MR'!$C27)</f>
        <v>5</v>
      </c>
      <c r="M27" s="12">
        <f t="shared" si="4"/>
        <v>1</v>
      </c>
      <c r="N27" s="10">
        <f t="shared" si="5"/>
        <v>5</v>
      </c>
      <c r="P27" s="19"/>
    </row>
    <row r="28" spans="1:16" x14ac:dyDescent="0.25">
      <c r="A28" s="19"/>
      <c r="B28" s="10" t="s">
        <v>311</v>
      </c>
      <c r="C28" s="10" t="s">
        <v>46</v>
      </c>
      <c r="D28" s="10">
        <f>COUNTIFS('JUNTAS MR'!$E$7:$E$116,D$6,'JUNTAS MR'!$A$7:$A$116,'GRÁFICA JM MR'!$C28)</f>
        <v>0</v>
      </c>
      <c r="E28" s="12">
        <f t="shared" si="0"/>
        <v>0</v>
      </c>
      <c r="F28" s="10">
        <f>COUNTIFS('JUNTAS MR'!$E$7:$E$116,F$6,'JUNTAS MR'!$A$7:$A$116,'GRÁFICA JM MR'!$C28)</f>
        <v>0</v>
      </c>
      <c r="G28" s="12">
        <f t="shared" si="1"/>
        <v>0</v>
      </c>
      <c r="H28" s="10">
        <f>COUNTIFS('JUNTAS MR'!$E$7:$E$116,H$6,'JUNTAS MR'!$A$7:$A$116,'GRÁFICA JM MR'!$C28)</f>
        <v>0</v>
      </c>
      <c r="I28" s="12">
        <f t="shared" si="2"/>
        <v>0</v>
      </c>
      <c r="J28" s="10">
        <f>COUNTIFS('JUNTAS MR'!$E$7:$E$116,J$6,'JUNTAS MR'!$A$7:$A$116,'GRÁFICA JM MR'!$C28)</f>
        <v>0</v>
      </c>
      <c r="K28" s="12">
        <f t="shared" si="3"/>
        <v>0</v>
      </c>
      <c r="L28" s="10">
        <f>COUNTIFS('JUNTAS MR'!$E$7:$E$116,L$6,'JUNTAS MR'!$A$7:$A$116,'GRÁFICA JM MR'!$C28)</f>
        <v>5</v>
      </c>
      <c r="M28" s="12">
        <f t="shared" si="4"/>
        <v>1</v>
      </c>
      <c r="N28" s="10">
        <f t="shared" si="5"/>
        <v>5</v>
      </c>
      <c r="P28" s="19"/>
    </row>
    <row r="29" spans="1:16" x14ac:dyDescent="0.25">
      <c r="A29" s="19"/>
      <c r="B29" s="10" t="s">
        <v>312</v>
      </c>
      <c r="C29" s="10" t="s">
        <v>47</v>
      </c>
      <c r="D29" s="10">
        <f>COUNTIFS('JUNTAS MR'!$E$7:$E$116,D$6,'JUNTAS MR'!$A$7:$A$116,'GRÁFICA JM MR'!$C29)</f>
        <v>0</v>
      </c>
      <c r="E29" s="12">
        <f t="shared" si="0"/>
        <v>0</v>
      </c>
      <c r="F29" s="10">
        <f>COUNTIFS('JUNTAS MR'!$E$7:$E$116,F$6,'JUNTAS MR'!$A$7:$A$116,'GRÁFICA JM MR'!$C29)</f>
        <v>1</v>
      </c>
      <c r="G29" s="12">
        <f t="shared" si="1"/>
        <v>0.2</v>
      </c>
      <c r="H29" s="10">
        <f>COUNTIFS('JUNTAS MR'!$E$7:$E$116,H$6,'JUNTAS MR'!$A$7:$A$116,'GRÁFICA JM MR'!$C29)</f>
        <v>0</v>
      </c>
      <c r="I29" s="12">
        <f t="shared" si="2"/>
        <v>0</v>
      </c>
      <c r="J29" s="10">
        <f>COUNTIFS('JUNTAS MR'!$E$7:$E$116,J$6,'JUNTAS MR'!$A$7:$A$116,'GRÁFICA JM MR'!$C29)</f>
        <v>0</v>
      </c>
      <c r="K29" s="12">
        <f t="shared" si="3"/>
        <v>0</v>
      </c>
      <c r="L29" s="10">
        <f>COUNTIFS('JUNTAS MR'!$E$7:$E$116,L$6,'JUNTAS MR'!$A$7:$A$116,'GRÁFICA JM MR'!$C29)</f>
        <v>4</v>
      </c>
      <c r="M29" s="12">
        <f t="shared" si="4"/>
        <v>0.8</v>
      </c>
      <c r="N29" s="10">
        <f t="shared" si="5"/>
        <v>5</v>
      </c>
      <c r="P29" s="19"/>
    </row>
    <row r="30" spans="1:16" x14ac:dyDescent="0.25">
      <c r="A30" s="19"/>
      <c r="B30" s="32" t="s">
        <v>0</v>
      </c>
      <c r="C30" s="32"/>
      <c r="D30" s="32">
        <f>SUM(D8:D29)</f>
        <v>2</v>
      </c>
      <c r="E30" s="36">
        <f>D30/$N$30</f>
        <v>1.834862385321101E-2</v>
      </c>
      <c r="F30" s="32">
        <f>SUM(F8:F29)</f>
        <v>3</v>
      </c>
      <c r="G30" s="36">
        <f>F30/$N$30</f>
        <v>2.7522935779816515E-2</v>
      </c>
      <c r="H30" s="32">
        <f>SUM(H8:H29)</f>
        <v>1</v>
      </c>
      <c r="I30" s="36">
        <f>H30/$N$30</f>
        <v>9.1743119266055051E-3</v>
      </c>
      <c r="J30" s="32">
        <f>SUM(J8:J29)</f>
        <v>0</v>
      </c>
      <c r="K30" s="36">
        <f>J30/$N$30</f>
        <v>0</v>
      </c>
      <c r="L30" s="32">
        <f>SUM(L8:L29)</f>
        <v>103</v>
      </c>
      <c r="M30" s="36">
        <f>L30/$N$30</f>
        <v>0.94495412844036697</v>
      </c>
      <c r="N30" s="32">
        <f>SUM(N8:N29)</f>
        <v>109</v>
      </c>
      <c r="P30" s="19"/>
    </row>
    <row r="31" spans="1:16" x14ac:dyDescent="0.25">
      <c r="A31" s="19"/>
      <c r="B31" s="38" t="s">
        <v>299</v>
      </c>
      <c r="C31" s="38"/>
      <c r="D31" s="19"/>
      <c r="F31" s="19"/>
      <c r="H31" s="19"/>
      <c r="L31" s="19"/>
      <c r="N31" s="19"/>
      <c r="P31" s="19"/>
    </row>
    <row r="32" spans="1:16" x14ac:dyDescent="0.25">
      <c r="A32" s="19"/>
      <c r="D32" s="19"/>
      <c r="F32" s="19"/>
      <c r="H32" s="19"/>
      <c r="L32" s="19"/>
      <c r="N32" s="19"/>
      <c r="P32" s="19"/>
    </row>
  </sheetData>
  <mergeCells count="11">
    <mergeCell ref="C5:C7"/>
    <mergeCell ref="A1:O1"/>
    <mergeCell ref="A3:N3"/>
    <mergeCell ref="B5:B7"/>
    <mergeCell ref="D5:M5"/>
    <mergeCell ref="N5:N7"/>
    <mergeCell ref="D6:E6"/>
    <mergeCell ref="F6:G6"/>
    <mergeCell ref="H6:I6"/>
    <mergeCell ref="J6:K6"/>
    <mergeCell ref="L6:M6"/>
  </mergeCells>
  <conditionalFormatting sqref="D8:N29">
    <cfRule type="cellIs" dxfId="2" priority="1" operator="equal">
      <formula>0</formula>
    </cfRule>
  </conditionalFormatting>
  <printOptions horizontalCentered="1"/>
  <pageMargins left="0.31496062992125984" right="0.31496062992125984" top="1.3385826771653544" bottom="0.74803149606299213" header="0.31496062992125984" footer="0.31496062992125984"/>
  <pageSetup scale="67" fitToHeight="0" orientation="landscape" r:id="rId1"/>
  <headerFooter scaleWithDoc="0">
    <oddHeader>&amp;C&amp;"Helvetica,Negrita"&amp;16&amp;G</oddHeader>
    <oddFooter>&amp;C&amp;G&amp;R&amp;8&amp;P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367CC-C07D-4E01-B09A-1EC455FAAAE2}">
  <dimension ref="A1:AH32"/>
  <sheetViews>
    <sheetView view="pageBreakPreview" topLeftCell="A19" zoomScaleNormal="100" zoomScaleSheetLayoutView="100" workbookViewId="0">
      <selection activeCell="M31" sqref="M31"/>
    </sheetView>
  </sheetViews>
  <sheetFormatPr baseColWidth="10" defaultRowHeight="15" x14ac:dyDescent="0.25"/>
  <cols>
    <col min="1" max="1" width="22.28515625" style="5" customWidth="1"/>
    <col min="2" max="2" width="15.42578125" style="3" customWidth="1"/>
    <col min="3" max="3" width="24.85546875" style="3" bestFit="1" customWidth="1"/>
    <col min="4" max="4" width="9.7109375" style="5" customWidth="1"/>
    <col min="5" max="5" width="9.7109375" style="3" customWidth="1"/>
    <col min="6" max="6" width="9.7109375" style="5" customWidth="1"/>
    <col min="7" max="7" width="9.7109375" style="3" customWidth="1"/>
    <col min="8" max="8" width="9.7109375" style="5" customWidth="1"/>
    <col min="9" max="11" width="9.7109375" style="3" customWidth="1"/>
    <col min="12" max="12" width="9.7109375" style="5" customWidth="1"/>
    <col min="13" max="13" width="9.7109375" style="3" customWidth="1"/>
    <col min="14" max="14" width="12.140625" style="5" customWidth="1"/>
    <col min="15" max="15" width="22.28515625" style="3" customWidth="1"/>
    <col min="16" max="16" width="14.85546875" style="5" customWidth="1"/>
    <col min="17" max="17" width="10.140625" style="3" customWidth="1"/>
    <col min="18" max="18" width="14.85546875" style="5" customWidth="1"/>
    <col min="19" max="19" width="10.140625" style="3" customWidth="1"/>
    <col min="20" max="20" width="14.85546875" style="5" customWidth="1"/>
    <col min="21" max="21" width="10.140625" style="3" customWidth="1"/>
    <col min="22" max="22" width="14.85546875" style="5" customWidth="1"/>
    <col min="23" max="23" width="10.140625" style="3" customWidth="1"/>
    <col min="24" max="24" width="14.85546875" style="5" customWidth="1"/>
    <col min="25" max="25" width="10.140625" style="3" customWidth="1"/>
    <col min="26" max="26" width="14.85546875" style="5" customWidth="1"/>
    <col min="27" max="27" width="10.140625" style="3" customWidth="1"/>
    <col min="28" max="28" width="14.85546875" style="5" customWidth="1"/>
    <col min="29" max="29" width="10.140625" style="3" customWidth="1"/>
    <col min="30" max="30" width="14.85546875" style="5" customWidth="1"/>
    <col min="31" max="31" width="10.140625" style="3" customWidth="1"/>
    <col min="32" max="32" width="15.7109375" style="3" customWidth="1"/>
    <col min="33" max="33" width="12.7109375" style="3" customWidth="1"/>
    <col min="34" max="34" width="19.42578125" style="5" customWidth="1"/>
  </cols>
  <sheetData>
    <row r="1" spans="1:34" s="1" customFormat="1" ht="30" customHeight="1" x14ac:dyDescent="0.2">
      <c r="A1" s="44" t="s">
        <v>24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30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pans="1:34" s="1" customFormat="1" ht="17.25" customHeight="1" x14ac:dyDescent="0.2">
      <c r="A2" s="15"/>
      <c r="B2" s="15"/>
      <c r="C2" s="15"/>
      <c r="D2" s="1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x14ac:dyDescent="0.25">
      <c r="A3" s="45" t="s">
        <v>313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P3" s="19"/>
    </row>
    <row r="4" spans="1:34" x14ac:dyDescent="0.25">
      <c r="A4" s="19"/>
      <c r="C4" s="17" t="s">
        <v>25</v>
      </c>
      <c r="D4" s="18" t="s">
        <v>118</v>
      </c>
      <c r="E4" s="20"/>
      <c r="F4" s="20" t="s">
        <v>14</v>
      </c>
      <c r="G4" s="20"/>
      <c r="H4" s="18" t="s">
        <v>19</v>
      </c>
      <c r="I4" s="17"/>
      <c r="J4" s="17" t="s">
        <v>48</v>
      </c>
      <c r="K4" s="17"/>
      <c r="L4" s="18" t="s">
        <v>15</v>
      </c>
      <c r="M4" s="17"/>
      <c r="N4" s="19"/>
      <c r="P4" s="19"/>
    </row>
    <row r="5" spans="1:34" x14ac:dyDescent="0.25">
      <c r="A5" s="19"/>
      <c r="B5" s="60" t="s">
        <v>302</v>
      </c>
      <c r="C5" s="60" t="s">
        <v>25</v>
      </c>
      <c r="D5" s="55" t="s">
        <v>18</v>
      </c>
      <c r="E5" s="56"/>
      <c r="F5" s="56"/>
      <c r="G5" s="56"/>
      <c r="H5" s="56"/>
      <c r="I5" s="56"/>
      <c r="J5" s="56"/>
      <c r="K5" s="56"/>
      <c r="L5" s="56"/>
      <c r="M5" s="57"/>
      <c r="N5" s="49" t="s">
        <v>0</v>
      </c>
      <c r="P5" s="19"/>
    </row>
    <row r="6" spans="1:34" ht="14.25" customHeight="1" x14ac:dyDescent="0.25">
      <c r="A6" s="19"/>
      <c r="B6" s="61"/>
      <c r="C6" s="61"/>
      <c r="D6" s="52" t="s">
        <v>118</v>
      </c>
      <c r="E6" s="52"/>
      <c r="F6" s="52" t="s">
        <v>14</v>
      </c>
      <c r="G6" s="52"/>
      <c r="H6" s="53" t="s">
        <v>19</v>
      </c>
      <c r="I6" s="54"/>
      <c r="J6" s="58" t="s">
        <v>48</v>
      </c>
      <c r="K6" s="59"/>
      <c r="L6" s="53" t="s">
        <v>15</v>
      </c>
      <c r="M6" s="54"/>
      <c r="N6" s="50"/>
      <c r="P6" s="19"/>
    </row>
    <row r="7" spans="1:34" x14ac:dyDescent="0.25">
      <c r="A7" s="19"/>
      <c r="B7" s="62"/>
      <c r="C7" s="62"/>
      <c r="D7" s="35" t="s">
        <v>8</v>
      </c>
      <c r="E7" s="35" t="s">
        <v>9</v>
      </c>
      <c r="F7" s="35" t="s">
        <v>8</v>
      </c>
      <c r="G7" s="35" t="s">
        <v>9</v>
      </c>
      <c r="H7" s="35" t="s">
        <v>8</v>
      </c>
      <c r="I7" s="35" t="s">
        <v>9</v>
      </c>
      <c r="J7" s="35" t="s">
        <v>8</v>
      </c>
      <c r="K7" s="35" t="s">
        <v>9</v>
      </c>
      <c r="L7" s="35" t="s">
        <v>8</v>
      </c>
      <c r="M7" s="35" t="s">
        <v>9</v>
      </c>
      <c r="N7" s="51"/>
      <c r="P7" s="19"/>
    </row>
    <row r="8" spans="1:34" x14ac:dyDescent="0.25">
      <c r="A8" s="19"/>
      <c r="B8" s="10" t="s">
        <v>303</v>
      </c>
      <c r="C8" s="10" t="s">
        <v>26</v>
      </c>
      <c r="D8" s="10">
        <f>COUNTIFS('JUNTAS RP'!$E$7:$E$28,D$6,'JUNTAS RP'!$A$7:$A$28,$C8)</f>
        <v>0</v>
      </c>
      <c r="E8" s="12">
        <f>D8/$N8</f>
        <v>0</v>
      </c>
      <c r="F8" s="10">
        <f>COUNTIFS('JUNTAS RP'!$E$7:$E$28,F$6,'JUNTAS RP'!$A$7:$A$28,$C8)</f>
        <v>0</v>
      </c>
      <c r="G8" s="12">
        <f>F8/$N8</f>
        <v>0</v>
      </c>
      <c r="H8" s="10">
        <f>COUNTIFS('JUNTAS RP'!$E$7:$E$28,H$6,'JUNTAS RP'!$A$7:$A$28,$C8)</f>
        <v>0</v>
      </c>
      <c r="I8" s="12">
        <f>H8/$N8</f>
        <v>0</v>
      </c>
      <c r="J8" s="10">
        <f>COUNTIFS('JUNTAS RP'!$E$7:$E$28,J$6,'JUNTAS RP'!$A$7:$A$28,$C8)</f>
        <v>0</v>
      </c>
      <c r="K8" s="12">
        <f>J8/$N8</f>
        <v>0</v>
      </c>
      <c r="L8" s="10">
        <f>COUNTIFS('JUNTAS RP'!$E$7:$E$28,L$6,'JUNTAS RP'!$A$7:$A$28,$C8)</f>
        <v>1</v>
      </c>
      <c r="M8" s="12">
        <f>L8/$N8</f>
        <v>1</v>
      </c>
      <c r="N8" s="10">
        <f>SUM(D8,F8,H8,J8,L8)</f>
        <v>1</v>
      </c>
      <c r="P8" s="19"/>
    </row>
    <row r="9" spans="1:34" x14ac:dyDescent="0.25">
      <c r="A9" s="19"/>
      <c r="B9" s="10" t="s">
        <v>303</v>
      </c>
      <c r="C9" s="10" t="s">
        <v>27</v>
      </c>
      <c r="D9" s="10">
        <f>COUNTIFS('JUNTAS RP'!$E$7:$E$28,D$6,'JUNTAS RP'!$A$7:$A$28,$C9)</f>
        <v>0</v>
      </c>
      <c r="E9" s="12">
        <f>D9/$N9</f>
        <v>0</v>
      </c>
      <c r="F9" s="10">
        <f>COUNTIFS('JUNTAS RP'!$E$7:$E$28,F$6,'JUNTAS RP'!$A$7:$A$28,$C9)</f>
        <v>0</v>
      </c>
      <c r="G9" s="12">
        <f>F9/$N9</f>
        <v>0</v>
      </c>
      <c r="H9" s="10">
        <f>COUNTIFS('JUNTAS RP'!$E$7:$E$28,H$6,'JUNTAS RP'!$A$7:$A$28,$C9)</f>
        <v>0</v>
      </c>
      <c r="I9" s="12">
        <f>H9/$N9</f>
        <v>0</v>
      </c>
      <c r="J9" s="10">
        <f>COUNTIFS('JUNTAS RP'!$E$7:$E$28,J$6,'JUNTAS RP'!$A$7:$A$28,$C9)</f>
        <v>0</v>
      </c>
      <c r="K9" s="12">
        <f>J9/$N9</f>
        <v>0</v>
      </c>
      <c r="L9" s="10">
        <f>COUNTIFS('JUNTAS RP'!$E$7:$E$28,L$6,'JUNTAS RP'!$A$7:$A$28,$C9)</f>
        <v>1</v>
      </c>
      <c r="M9" s="12">
        <f>L9/$N9</f>
        <v>1</v>
      </c>
      <c r="N9" s="10">
        <f>SUM(D9,F9,H9,J9,L9)</f>
        <v>1</v>
      </c>
      <c r="P9" s="19"/>
    </row>
    <row r="10" spans="1:34" x14ac:dyDescent="0.25">
      <c r="A10" s="19"/>
      <c r="B10" s="10" t="s">
        <v>303</v>
      </c>
      <c r="C10" s="10" t="s">
        <v>28</v>
      </c>
      <c r="D10" s="10">
        <f>COUNTIFS('JUNTAS RP'!$E$7:$E$28,D$6,'JUNTAS RP'!$A$7:$A$28,$C10)</f>
        <v>0</v>
      </c>
      <c r="E10" s="12">
        <f t="shared" ref="E10:E29" si="0">D10/$N10</f>
        <v>0</v>
      </c>
      <c r="F10" s="10">
        <f>COUNTIFS('JUNTAS RP'!$E$7:$E$28,F$6,'JUNTAS RP'!$A$7:$A$28,$C10)</f>
        <v>0</v>
      </c>
      <c r="G10" s="12">
        <f t="shared" ref="G10:G29" si="1">F10/$N10</f>
        <v>0</v>
      </c>
      <c r="H10" s="10">
        <f>COUNTIFS('JUNTAS RP'!$E$7:$E$28,H$6,'JUNTAS RP'!$A$7:$A$28,$C10)</f>
        <v>0</v>
      </c>
      <c r="I10" s="12">
        <f t="shared" ref="I10:I29" si="2">H10/$N10</f>
        <v>0</v>
      </c>
      <c r="J10" s="10">
        <f>COUNTIFS('JUNTAS RP'!$E$7:$E$28,J$6,'JUNTAS RP'!$A$7:$A$28,$C10)</f>
        <v>0</v>
      </c>
      <c r="K10" s="12">
        <f t="shared" ref="K10:K29" si="3">J10/$N10</f>
        <v>0</v>
      </c>
      <c r="L10" s="10">
        <f>COUNTIFS('JUNTAS RP'!$E$7:$E$28,L$6,'JUNTAS RP'!$A$7:$A$28,$C10)</f>
        <v>1</v>
      </c>
      <c r="M10" s="12">
        <f t="shared" ref="M10:M29" si="4">L10/$N10</f>
        <v>1</v>
      </c>
      <c r="N10" s="10">
        <f t="shared" ref="N10:N29" si="5">SUM(D10,F10,H10,J10,L10)</f>
        <v>1</v>
      </c>
      <c r="P10" s="19"/>
    </row>
    <row r="11" spans="1:34" x14ac:dyDescent="0.25">
      <c r="A11" s="19"/>
      <c r="B11" s="10" t="s">
        <v>303</v>
      </c>
      <c r="C11" s="10" t="s">
        <v>29</v>
      </c>
      <c r="D11" s="10">
        <f>COUNTIFS('JUNTAS RP'!$E$7:$E$28,D$6,'JUNTAS RP'!$A$7:$A$28,$C11)</f>
        <v>1</v>
      </c>
      <c r="E11" s="12">
        <f t="shared" si="0"/>
        <v>1</v>
      </c>
      <c r="F11" s="10">
        <f>COUNTIFS('JUNTAS RP'!$E$7:$E$28,F$6,'JUNTAS RP'!$A$7:$A$28,$C11)</f>
        <v>0</v>
      </c>
      <c r="G11" s="12">
        <f t="shared" si="1"/>
        <v>0</v>
      </c>
      <c r="H11" s="10">
        <f>COUNTIFS('JUNTAS RP'!$E$7:$E$28,H$6,'JUNTAS RP'!$A$7:$A$28,$C11)</f>
        <v>0</v>
      </c>
      <c r="I11" s="12">
        <f t="shared" si="2"/>
        <v>0</v>
      </c>
      <c r="J11" s="10">
        <f>COUNTIFS('JUNTAS RP'!$E$7:$E$28,J$6,'JUNTAS RP'!$A$7:$A$28,$C11)</f>
        <v>0</v>
      </c>
      <c r="K11" s="12">
        <f t="shared" si="3"/>
        <v>0</v>
      </c>
      <c r="L11" s="10">
        <f>COUNTIFS('JUNTAS RP'!$E$7:$E$28,L$6,'JUNTAS RP'!$A$7:$A$28,$C11)</f>
        <v>0</v>
      </c>
      <c r="M11" s="12">
        <f t="shared" si="4"/>
        <v>0</v>
      </c>
      <c r="N11" s="10">
        <f t="shared" si="5"/>
        <v>1</v>
      </c>
      <c r="P11" s="19"/>
    </row>
    <row r="12" spans="1:34" x14ac:dyDescent="0.25">
      <c r="A12" s="16"/>
      <c r="B12" s="10" t="s">
        <v>304</v>
      </c>
      <c r="C12" s="10" t="s">
        <v>30</v>
      </c>
      <c r="D12" s="10">
        <f>COUNTIFS('JUNTAS RP'!$E$7:$E$28,D$6,'JUNTAS RP'!$A$7:$A$28,$C12)</f>
        <v>0</v>
      </c>
      <c r="E12" s="12">
        <f t="shared" si="0"/>
        <v>0</v>
      </c>
      <c r="F12" s="10">
        <f>COUNTIFS('JUNTAS RP'!$E$7:$E$28,F$6,'JUNTAS RP'!$A$7:$A$28,$C12)</f>
        <v>0</v>
      </c>
      <c r="G12" s="12">
        <f t="shared" si="1"/>
        <v>0</v>
      </c>
      <c r="H12" s="10">
        <f>COUNTIFS('JUNTAS RP'!$E$7:$E$28,H$6,'JUNTAS RP'!$A$7:$A$28,$C12)</f>
        <v>0</v>
      </c>
      <c r="I12" s="12">
        <f t="shared" si="2"/>
        <v>0</v>
      </c>
      <c r="J12" s="10">
        <f>COUNTIFS('JUNTAS RP'!$E$7:$E$28,J$6,'JUNTAS RP'!$A$7:$A$28,$C12)</f>
        <v>0</v>
      </c>
      <c r="K12" s="12">
        <f t="shared" si="3"/>
        <v>0</v>
      </c>
      <c r="L12" s="10">
        <f>COUNTIFS('JUNTAS RP'!$E$7:$E$28,L$6,'JUNTAS RP'!$A$7:$A$28,$C12)</f>
        <v>1</v>
      </c>
      <c r="M12" s="12">
        <f t="shared" si="4"/>
        <v>1</v>
      </c>
      <c r="N12" s="10">
        <f t="shared" si="5"/>
        <v>1</v>
      </c>
      <c r="P12" s="19"/>
    </row>
    <row r="13" spans="1:34" x14ac:dyDescent="0.25">
      <c r="A13" s="19"/>
      <c r="B13" s="10" t="s">
        <v>304</v>
      </c>
      <c r="C13" s="10" t="s">
        <v>31</v>
      </c>
      <c r="D13" s="10">
        <f>COUNTIFS('JUNTAS RP'!$E$7:$E$28,D$6,'JUNTAS RP'!$A$7:$A$28,$C13)</f>
        <v>0</v>
      </c>
      <c r="E13" s="12">
        <f t="shared" si="0"/>
        <v>0</v>
      </c>
      <c r="F13" s="10">
        <f>COUNTIFS('JUNTAS RP'!$E$7:$E$28,F$6,'JUNTAS RP'!$A$7:$A$28,$C13)</f>
        <v>0</v>
      </c>
      <c r="G13" s="12">
        <f t="shared" si="1"/>
        <v>0</v>
      </c>
      <c r="H13" s="10">
        <f>COUNTIFS('JUNTAS RP'!$E$7:$E$28,H$6,'JUNTAS RP'!$A$7:$A$28,$C13)</f>
        <v>0</v>
      </c>
      <c r="I13" s="12">
        <f t="shared" si="2"/>
        <v>0</v>
      </c>
      <c r="J13" s="10">
        <f>COUNTIFS('JUNTAS RP'!$E$7:$E$28,J$6,'JUNTAS RP'!$A$7:$A$28,$C13)</f>
        <v>0</v>
      </c>
      <c r="K13" s="12">
        <f t="shared" si="3"/>
        <v>0</v>
      </c>
      <c r="L13" s="10">
        <f>COUNTIFS('JUNTAS RP'!$E$7:$E$28,L$6,'JUNTAS RP'!$A$7:$A$28,$C13)</f>
        <v>1</v>
      </c>
      <c r="M13" s="12">
        <f t="shared" si="4"/>
        <v>1</v>
      </c>
      <c r="N13" s="10">
        <f t="shared" si="5"/>
        <v>1</v>
      </c>
      <c r="P13" s="19"/>
    </row>
    <row r="14" spans="1:34" x14ac:dyDescent="0.25">
      <c r="A14" s="19"/>
      <c r="B14" s="10" t="s">
        <v>305</v>
      </c>
      <c r="C14" s="10" t="s">
        <v>32</v>
      </c>
      <c r="D14" s="10">
        <f>COUNTIFS('JUNTAS RP'!$E$7:$E$28,D$6,'JUNTAS RP'!$A$7:$A$28,$C14)</f>
        <v>1</v>
      </c>
      <c r="E14" s="12">
        <f t="shared" si="0"/>
        <v>1</v>
      </c>
      <c r="F14" s="10">
        <f>COUNTIFS('JUNTAS RP'!$E$7:$E$28,F$6,'JUNTAS RP'!$A$7:$A$28,$C14)</f>
        <v>0</v>
      </c>
      <c r="G14" s="12">
        <f t="shared" si="1"/>
        <v>0</v>
      </c>
      <c r="H14" s="10">
        <f>COUNTIFS('JUNTAS RP'!$E$7:$E$28,H$6,'JUNTAS RP'!$A$7:$A$28,$C14)</f>
        <v>0</v>
      </c>
      <c r="I14" s="12">
        <f t="shared" si="2"/>
        <v>0</v>
      </c>
      <c r="J14" s="10">
        <f>COUNTIFS('JUNTAS RP'!$E$7:$E$28,J$6,'JUNTAS RP'!$A$7:$A$28,$C14)</f>
        <v>0</v>
      </c>
      <c r="K14" s="12">
        <f t="shared" si="3"/>
        <v>0</v>
      </c>
      <c r="L14" s="10">
        <f>COUNTIFS('JUNTAS RP'!$E$7:$E$28,L$6,'JUNTAS RP'!$A$7:$A$28,$C14)</f>
        <v>0</v>
      </c>
      <c r="M14" s="12">
        <f t="shared" si="4"/>
        <v>0</v>
      </c>
      <c r="N14" s="10">
        <f t="shared" si="5"/>
        <v>1</v>
      </c>
      <c r="P14" s="19"/>
    </row>
    <row r="15" spans="1:34" x14ac:dyDescent="0.25">
      <c r="A15" s="19"/>
      <c r="B15" s="10" t="s">
        <v>305</v>
      </c>
      <c r="C15" s="10" t="s">
        <v>33</v>
      </c>
      <c r="D15" s="10">
        <f>COUNTIFS('JUNTAS RP'!$E$7:$E$28,D$6,'JUNTAS RP'!$A$7:$A$28,$C15)</f>
        <v>0</v>
      </c>
      <c r="E15" s="12">
        <f t="shared" si="0"/>
        <v>0</v>
      </c>
      <c r="F15" s="10">
        <f>COUNTIFS('JUNTAS RP'!$E$7:$E$28,F$6,'JUNTAS RP'!$A$7:$A$28,$C15)</f>
        <v>0</v>
      </c>
      <c r="G15" s="12">
        <f t="shared" si="1"/>
        <v>0</v>
      </c>
      <c r="H15" s="10">
        <f>COUNTIFS('JUNTAS RP'!$E$7:$E$28,H$6,'JUNTAS RP'!$A$7:$A$28,$C15)</f>
        <v>0</v>
      </c>
      <c r="I15" s="12">
        <f t="shared" si="2"/>
        <v>0</v>
      </c>
      <c r="J15" s="10">
        <f>COUNTIFS('JUNTAS RP'!$E$7:$E$28,J$6,'JUNTAS RP'!$A$7:$A$28,$C15)</f>
        <v>0</v>
      </c>
      <c r="K15" s="12">
        <f t="shared" si="3"/>
        <v>0</v>
      </c>
      <c r="L15" s="10">
        <f>COUNTIFS('JUNTAS RP'!$E$7:$E$28,L$6,'JUNTAS RP'!$A$7:$A$28,$C15)</f>
        <v>1</v>
      </c>
      <c r="M15" s="12">
        <f t="shared" si="4"/>
        <v>1</v>
      </c>
      <c r="N15" s="10">
        <f t="shared" si="5"/>
        <v>1</v>
      </c>
      <c r="P15" s="19"/>
    </row>
    <row r="16" spans="1:34" x14ac:dyDescent="0.25">
      <c r="A16" s="19"/>
      <c r="B16" s="10" t="s">
        <v>305</v>
      </c>
      <c r="C16" s="10" t="s">
        <v>34</v>
      </c>
      <c r="D16" s="10">
        <f>COUNTIFS('JUNTAS RP'!$E$7:$E$28,D$6,'JUNTAS RP'!$A$7:$A$28,$C16)</f>
        <v>0</v>
      </c>
      <c r="E16" s="12">
        <f t="shared" si="0"/>
        <v>0</v>
      </c>
      <c r="F16" s="10">
        <f>COUNTIFS('JUNTAS RP'!$E$7:$E$28,F$6,'JUNTAS RP'!$A$7:$A$28,$C16)</f>
        <v>0</v>
      </c>
      <c r="G16" s="12">
        <f t="shared" si="1"/>
        <v>0</v>
      </c>
      <c r="H16" s="10">
        <f>COUNTIFS('JUNTAS RP'!$E$7:$E$28,H$6,'JUNTAS RP'!$A$7:$A$28,$C16)</f>
        <v>0</v>
      </c>
      <c r="I16" s="12">
        <f t="shared" si="2"/>
        <v>0</v>
      </c>
      <c r="J16" s="10">
        <f>COUNTIFS('JUNTAS RP'!$E$7:$E$28,J$6,'JUNTAS RP'!$A$7:$A$28,$C16)</f>
        <v>0</v>
      </c>
      <c r="K16" s="12">
        <f t="shared" si="3"/>
        <v>0</v>
      </c>
      <c r="L16" s="10">
        <f>COUNTIFS('JUNTAS RP'!$E$7:$E$28,L$6,'JUNTAS RP'!$A$7:$A$28,$C16)</f>
        <v>1</v>
      </c>
      <c r="M16" s="12">
        <f t="shared" si="4"/>
        <v>1</v>
      </c>
      <c r="N16" s="10">
        <f t="shared" si="5"/>
        <v>1</v>
      </c>
      <c r="P16" s="19"/>
    </row>
    <row r="17" spans="1:16" x14ac:dyDescent="0.25">
      <c r="A17" s="19"/>
      <c r="B17" s="10" t="s">
        <v>306</v>
      </c>
      <c r="C17" s="10" t="s">
        <v>35</v>
      </c>
      <c r="D17" s="10">
        <f>COUNTIFS('JUNTAS RP'!$E$7:$E$28,D$6,'JUNTAS RP'!$A$7:$A$28,$C17)</f>
        <v>0</v>
      </c>
      <c r="E17" s="12">
        <f t="shared" si="0"/>
        <v>0</v>
      </c>
      <c r="F17" s="10">
        <f>COUNTIFS('JUNTAS RP'!$E$7:$E$28,F$6,'JUNTAS RP'!$A$7:$A$28,$C17)</f>
        <v>0</v>
      </c>
      <c r="G17" s="12">
        <f t="shared" si="1"/>
        <v>0</v>
      </c>
      <c r="H17" s="10">
        <f>COUNTIFS('JUNTAS RP'!$E$7:$E$28,H$6,'JUNTAS RP'!$A$7:$A$28,$C17)</f>
        <v>0</v>
      </c>
      <c r="I17" s="12">
        <f t="shared" si="2"/>
        <v>0</v>
      </c>
      <c r="J17" s="10">
        <f>COUNTIFS('JUNTAS RP'!$E$7:$E$28,J$6,'JUNTAS RP'!$A$7:$A$28,$C17)</f>
        <v>0</v>
      </c>
      <c r="K17" s="12">
        <f t="shared" si="3"/>
        <v>0</v>
      </c>
      <c r="L17" s="10">
        <f>COUNTIFS('JUNTAS RP'!$E$7:$E$28,L$6,'JUNTAS RP'!$A$7:$A$28,$C17)</f>
        <v>1</v>
      </c>
      <c r="M17" s="12">
        <f t="shared" si="4"/>
        <v>1</v>
      </c>
      <c r="N17" s="10">
        <f t="shared" si="5"/>
        <v>1</v>
      </c>
      <c r="P17" s="19"/>
    </row>
    <row r="18" spans="1:16" x14ac:dyDescent="0.25">
      <c r="A18" s="19"/>
      <c r="B18" s="10" t="s">
        <v>306</v>
      </c>
      <c r="C18" s="10" t="s">
        <v>36</v>
      </c>
      <c r="D18" s="10">
        <f>COUNTIFS('JUNTAS RP'!$E$7:$E$28,D$6,'JUNTAS RP'!$A$7:$A$28,$C18)</f>
        <v>0</v>
      </c>
      <c r="E18" s="12">
        <f t="shared" si="0"/>
        <v>0</v>
      </c>
      <c r="F18" s="10">
        <f>COUNTIFS('JUNTAS RP'!$E$7:$E$28,F$6,'JUNTAS RP'!$A$7:$A$28,$C18)</f>
        <v>0</v>
      </c>
      <c r="G18" s="12">
        <f t="shared" si="1"/>
        <v>0</v>
      </c>
      <c r="H18" s="10">
        <f>COUNTIFS('JUNTAS RP'!$E$7:$E$28,H$6,'JUNTAS RP'!$A$7:$A$28,$C18)</f>
        <v>0</v>
      </c>
      <c r="I18" s="12">
        <f t="shared" si="2"/>
        <v>0</v>
      </c>
      <c r="J18" s="10">
        <f>COUNTIFS('JUNTAS RP'!$E$7:$E$28,J$6,'JUNTAS RP'!$A$7:$A$28,$C18)</f>
        <v>0</v>
      </c>
      <c r="K18" s="12">
        <f t="shared" si="3"/>
        <v>0</v>
      </c>
      <c r="L18" s="10">
        <f>COUNTIFS('JUNTAS RP'!$E$7:$E$28,L$6,'JUNTAS RP'!$A$7:$A$28,$C18)</f>
        <v>1</v>
      </c>
      <c r="M18" s="12">
        <f t="shared" si="4"/>
        <v>1</v>
      </c>
      <c r="N18" s="10">
        <f t="shared" si="5"/>
        <v>1</v>
      </c>
      <c r="P18" s="19"/>
    </row>
    <row r="19" spans="1:16" x14ac:dyDescent="0.25">
      <c r="A19" s="19"/>
      <c r="B19" s="10" t="s">
        <v>306</v>
      </c>
      <c r="C19" s="10" t="s">
        <v>37</v>
      </c>
      <c r="D19" s="10">
        <f>COUNTIFS('JUNTAS RP'!$E$7:$E$28,D$6,'JUNTAS RP'!$A$7:$A$28,$C19)</f>
        <v>1</v>
      </c>
      <c r="E19" s="12">
        <f t="shared" si="0"/>
        <v>1</v>
      </c>
      <c r="F19" s="10">
        <f>COUNTIFS('JUNTAS RP'!$E$7:$E$28,F$6,'JUNTAS RP'!$A$7:$A$28,$C19)</f>
        <v>0</v>
      </c>
      <c r="G19" s="12">
        <f t="shared" si="1"/>
        <v>0</v>
      </c>
      <c r="H19" s="10">
        <f>COUNTIFS('JUNTAS RP'!$E$7:$E$28,H$6,'JUNTAS RP'!$A$7:$A$28,$C19)</f>
        <v>0</v>
      </c>
      <c r="I19" s="12">
        <f t="shared" si="2"/>
        <v>0</v>
      </c>
      <c r="J19" s="10">
        <f>COUNTIFS('JUNTAS RP'!$E$7:$E$28,J$6,'JUNTAS RP'!$A$7:$A$28,$C19)</f>
        <v>0</v>
      </c>
      <c r="K19" s="12">
        <f t="shared" si="3"/>
        <v>0</v>
      </c>
      <c r="L19" s="10">
        <f>COUNTIFS('JUNTAS RP'!$E$7:$E$28,L$6,'JUNTAS RP'!$A$7:$A$28,$C19)</f>
        <v>0</v>
      </c>
      <c r="M19" s="12">
        <f t="shared" si="4"/>
        <v>0</v>
      </c>
      <c r="N19" s="10">
        <f t="shared" si="5"/>
        <v>1</v>
      </c>
      <c r="P19" s="19"/>
    </row>
    <row r="20" spans="1:16" x14ac:dyDescent="0.25">
      <c r="A20" s="19"/>
      <c r="B20" s="10" t="s">
        <v>307</v>
      </c>
      <c r="C20" s="10" t="s">
        <v>38</v>
      </c>
      <c r="D20" s="10">
        <f>COUNTIFS('JUNTAS RP'!$E$7:$E$28,D$6,'JUNTAS RP'!$A$7:$A$28,$C20)</f>
        <v>0</v>
      </c>
      <c r="E20" s="12">
        <f t="shared" si="0"/>
        <v>0</v>
      </c>
      <c r="F20" s="10">
        <f>COUNTIFS('JUNTAS RP'!$E$7:$E$28,F$6,'JUNTAS RP'!$A$7:$A$28,$C20)</f>
        <v>0</v>
      </c>
      <c r="G20" s="12">
        <f t="shared" si="1"/>
        <v>0</v>
      </c>
      <c r="H20" s="10">
        <f>COUNTIFS('JUNTAS RP'!$E$7:$E$28,H$6,'JUNTAS RP'!$A$7:$A$28,$C20)</f>
        <v>0</v>
      </c>
      <c r="I20" s="12">
        <f t="shared" si="2"/>
        <v>0</v>
      </c>
      <c r="J20" s="10">
        <f>COUNTIFS('JUNTAS RP'!$E$7:$E$28,J$6,'JUNTAS RP'!$A$7:$A$28,$C20)</f>
        <v>0</v>
      </c>
      <c r="K20" s="12">
        <f t="shared" si="3"/>
        <v>0</v>
      </c>
      <c r="L20" s="10">
        <f>COUNTIFS('JUNTAS RP'!$E$7:$E$28,L$6,'JUNTAS RP'!$A$7:$A$28,$C20)</f>
        <v>1</v>
      </c>
      <c r="M20" s="12">
        <f t="shared" si="4"/>
        <v>1</v>
      </c>
      <c r="N20" s="10">
        <f t="shared" si="5"/>
        <v>1</v>
      </c>
      <c r="P20" s="19"/>
    </row>
    <row r="21" spans="1:16" x14ac:dyDescent="0.25">
      <c r="A21" s="19"/>
      <c r="B21" s="10" t="s">
        <v>308</v>
      </c>
      <c r="C21" s="10" t="s">
        <v>39</v>
      </c>
      <c r="D21" s="10">
        <f>COUNTIFS('JUNTAS RP'!$E$7:$E$28,D$6,'JUNTAS RP'!$A$7:$A$28,$C21)</f>
        <v>0</v>
      </c>
      <c r="E21" s="12">
        <f t="shared" si="0"/>
        <v>0</v>
      </c>
      <c r="F21" s="10">
        <f>COUNTIFS('JUNTAS RP'!$E$7:$E$28,F$6,'JUNTAS RP'!$A$7:$A$28,$C21)</f>
        <v>0</v>
      </c>
      <c r="G21" s="12">
        <f t="shared" si="1"/>
        <v>0</v>
      </c>
      <c r="H21" s="10">
        <f>COUNTIFS('JUNTAS RP'!$E$7:$E$28,H$6,'JUNTAS RP'!$A$7:$A$28,$C21)</f>
        <v>0</v>
      </c>
      <c r="I21" s="12">
        <f t="shared" si="2"/>
        <v>0</v>
      </c>
      <c r="J21" s="10">
        <f>COUNTIFS('JUNTAS RP'!$E$7:$E$28,J$6,'JUNTAS RP'!$A$7:$A$28,$C21)</f>
        <v>0</v>
      </c>
      <c r="K21" s="12">
        <f t="shared" si="3"/>
        <v>0</v>
      </c>
      <c r="L21" s="10">
        <f>COUNTIFS('JUNTAS RP'!$E$7:$E$28,L$6,'JUNTAS RP'!$A$7:$A$28,$C21)</f>
        <v>1</v>
      </c>
      <c r="M21" s="12">
        <f t="shared" si="4"/>
        <v>1</v>
      </c>
      <c r="N21" s="10">
        <f t="shared" si="5"/>
        <v>1</v>
      </c>
      <c r="P21" s="19"/>
    </row>
    <row r="22" spans="1:16" x14ac:dyDescent="0.25">
      <c r="A22" s="19"/>
      <c r="B22" s="10" t="s">
        <v>308</v>
      </c>
      <c r="C22" s="10" t="s">
        <v>40</v>
      </c>
      <c r="D22" s="10">
        <f>COUNTIFS('JUNTAS RP'!$E$7:$E$28,D$6,'JUNTAS RP'!$A$7:$A$28,$C22)</f>
        <v>0</v>
      </c>
      <c r="E22" s="12">
        <f t="shared" si="0"/>
        <v>0</v>
      </c>
      <c r="F22" s="10">
        <f>COUNTIFS('JUNTAS RP'!$E$7:$E$28,F$6,'JUNTAS RP'!$A$7:$A$28,$C22)</f>
        <v>0</v>
      </c>
      <c r="G22" s="12">
        <f t="shared" si="1"/>
        <v>0</v>
      </c>
      <c r="H22" s="10">
        <f>COUNTIFS('JUNTAS RP'!$E$7:$E$28,H$6,'JUNTAS RP'!$A$7:$A$28,$C22)</f>
        <v>0</v>
      </c>
      <c r="I22" s="12">
        <f t="shared" si="2"/>
        <v>0</v>
      </c>
      <c r="J22" s="10">
        <f>COUNTIFS('JUNTAS RP'!$E$7:$E$28,J$6,'JUNTAS RP'!$A$7:$A$28,$C22)</f>
        <v>0</v>
      </c>
      <c r="K22" s="12">
        <f t="shared" si="3"/>
        <v>0</v>
      </c>
      <c r="L22" s="10">
        <f>COUNTIFS('JUNTAS RP'!$E$7:$E$28,L$6,'JUNTAS RP'!$A$7:$A$28,$C22)</f>
        <v>1</v>
      </c>
      <c r="M22" s="12">
        <f t="shared" si="4"/>
        <v>1</v>
      </c>
      <c r="N22" s="10">
        <f t="shared" si="5"/>
        <v>1</v>
      </c>
      <c r="P22" s="19"/>
    </row>
    <row r="23" spans="1:16" x14ac:dyDescent="0.25">
      <c r="A23" s="19"/>
      <c r="B23" s="10" t="s">
        <v>308</v>
      </c>
      <c r="C23" s="10" t="s">
        <v>41</v>
      </c>
      <c r="D23" s="10">
        <f>COUNTIFS('JUNTAS RP'!$E$7:$E$28,D$6,'JUNTAS RP'!$A$7:$A$28,$C23)</f>
        <v>0</v>
      </c>
      <c r="E23" s="12">
        <f t="shared" si="0"/>
        <v>0</v>
      </c>
      <c r="F23" s="10">
        <f>COUNTIFS('JUNTAS RP'!$E$7:$E$28,F$6,'JUNTAS RP'!$A$7:$A$28,$C23)</f>
        <v>0</v>
      </c>
      <c r="G23" s="12">
        <f t="shared" si="1"/>
        <v>0</v>
      </c>
      <c r="H23" s="10">
        <f>COUNTIFS('JUNTAS RP'!$E$7:$E$28,H$6,'JUNTAS RP'!$A$7:$A$28,$C23)</f>
        <v>0</v>
      </c>
      <c r="I23" s="12">
        <f t="shared" si="2"/>
        <v>0</v>
      </c>
      <c r="J23" s="10">
        <f>COUNTIFS('JUNTAS RP'!$E$7:$E$28,J$6,'JUNTAS RP'!$A$7:$A$28,$C23)</f>
        <v>0</v>
      </c>
      <c r="K23" s="12">
        <f t="shared" si="3"/>
        <v>0</v>
      </c>
      <c r="L23" s="10">
        <f>COUNTIFS('JUNTAS RP'!$E$7:$E$28,L$6,'JUNTAS RP'!$A$7:$A$28,$C23)</f>
        <v>1</v>
      </c>
      <c r="M23" s="12">
        <f t="shared" si="4"/>
        <v>1</v>
      </c>
      <c r="N23" s="10">
        <f t="shared" si="5"/>
        <v>1</v>
      </c>
      <c r="P23" s="19"/>
    </row>
    <row r="24" spans="1:16" x14ac:dyDescent="0.25">
      <c r="A24" s="19"/>
      <c r="B24" s="10" t="s">
        <v>309</v>
      </c>
      <c r="C24" s="10" t="s">
        <v>42</v>
      </c>
      <c r="D24" s="10">
        <f>COUNTIFS('JUNTAS RP'!$E$7:$E$28,D$6,'JUNTAS RP'!$A$7:$A$28,$C24)</f>
        <v>0</v>
      </c>
      <c r="E24" s="12">
        <f t="shared" si="0"/>
        <v>0</v>
      </c>
      <c r="F24" s="10">
        <f>COUNTIFS('JUNTAS RP'!$E$7:$E$28,F$6,'JUNTAS RP'!$A$7:$A$28,$C24)</f>
        <v>0</v>
      </c>
      <c r="G24" s="12">
        <f t="shared" si="1"/>
        <v>0</v>
      </c>
      <c r="H24" s="10">
        <f>COUNTIFS('JUNTAS RP'!$E$7:$E$28,H$6,'JUNTAS RP'!$A$7:$A$28,$C24)</f>
        <v>0</v>
      </c>
      <c r="I24" s="12">
        <f t="shared" si="2"/>
        <v>0</v>
      </c>
      <c r="J24" s="10">
        <f>COUNTIFS('JUNTAS RP'!$E$7:$E$28,J$6,'JUNTAS RP'!$A$7:$A$28,$C24)</f>
        <v>0</v>
      </c>
      <c r="K24" s="12">
        <f t="shared" si="3"/>
        <v>0</v>
      </c>
      <c r="L24" s="10">
        <f>COUNTIFS('JUNTAS RP'!$E$7:$E$28,L$6,'JUNTAS RP'!$A$7:$A$28,$C24)</f>
        <v>1</v>
      </c>
      <c r="M24" s="12">
        <f t="shared" si="4"/>
        <v>1</v>
      </c>
      <c r="N24" s="10">
        <f t="shared" si="5"/>
        <v>1</v>
      </c>
      <c r="P24" s="19"/>
    </row>
    <row r="25" spans="1:16" x14ac:dyDescent="0.25">
      <c r="A25" s="19"/>
      <c r="B25" s="10" t="s">
        <v>310</v>
      </c>
      <c r="C25" s="10" t="s">
        <v>43</v>
      </c>
      <c r="D25" s="10">
        <f>COUNTIFS('JUNTAS RP'!$E$7:$E$28,D$6,'JUNTAS RP'!$A$7:$A$28,$C25)</f>
        <v>0</v>
      </c>
      <c r="E25" s="12">
        <f t="shared" si="0"/>
        <v>0</v>
      </c>
      <c r="F25" s="10">
        <f>COUNTIFS('JUNTAS RP'!$E$7:$E$28,F$6,'JUNTAS RP'!$A$7:$A$28,$C25)</f>
        <v>0</v>
      </c>
      <c r="G25" s="12">
        <f t="shared" si="1"/>
        <v>0</v>
      </c>
      <c r="H25" s="10">
        <f>COUNTIFS('JUNTAS RP'!$E$7:$E$28,H$6,'JUNTAS RP'!$A$7:$A$28,$C25)</f>
        <v>0</v>
      </c>
      <c r="I25" s="12">
        <f t="shared" si="2"/>
        <v>0</v>
      </c>
      <c r="J25" s="10">
        <f>COUNTIFS('JUNTAS RP'!$E$7:$E$28,J$6,'JUNTAS RP'!$A$7:$A$28,$C25)</f>
        <v>0</v>
      </c>
      <c r="K25" s="12">
        <f t="shared" si="3"/>
        <v>0</v>
      </c>
      <c r="L25" s="10">
        <f>COUNTIFS('JUNTAS RP'!$E$7:$E$28,L$6,'JUNTAS RP'!$A$7:$A$28,$C25)</f>
        <v>1</v>
      </c>
      <c r="M25" s="12">
        <f t="shared" si="4"/>
        <v>1</v>
      </c>
      <c r="N25" s="10">
        <f t="shared" si="5"/>
        <v>1</v>
      </c>
      <c r="P25" s="19"/>
    </row>
    <row r="26" spans="1:16" x14ac:dyDescent="0.25">
      <c r="A26" s="19"/>
      <c r="B26" s="10" t="s">
        <v>310</v>
      </c>
      <c r="C26" s="10" t="s">
        <v>44</v>
      </c>
      <c r="D26" s="10">
        <f>COUNTIFS('JUNTAS RP'!$E$7:$E$28,D$6,'JUNTAS RP'!$A$7:$A$28,$C26)</f>
        <v>0</v>
      </c>
      <c r="E26" s="12">
        <f t="shared" si="0"/>
        <v>0</v>
      </c>
      <c r="F26" s="10">
        <f>COUNTIFS('JUNTAS RP'!$E$7:$E$28,F$6,'JUNTAS RP'!$A$7:$A$28,$C26)</f>
        <v>0</v>
      </c>
      <c r="G26" s="12">
        <f t="shared" si="1"/>
        <v>0</v>
      </c>
      <c r="H26" s="10">
        <f>COUNTIFS('JUNTAS RP'!$E$7:$E$28,H$6,'JUNTAS RP'!$A$7:$A$28,$C26)</f>
        <v>0</v>
      </c>
      <c r="I26" s="12">
        <f t="shared" si="2"/>
        <v>0</v>
      </c>
      <c r="J26" s="10">
        <f>COUNTIFS('JUNTAS RP'!$E$7:$E$28,J$6,'JUNTAS RP'!$A$7:$A$28,$C26)</f>
        <v>0</v>
      </c>
      <c r="K26" s="12">
        <f t="shared" si="3"/>
        <v>0</v>
      </c>
      <c r="L26" s="10">
        <f>COUNTIFS('JUNTAS RP'!$E$7:$E$28,L$6,'JUNTAS RP'!$A$7:$A$28,$C26)</f>
        <v>1</v>
      </c>
      <c r="M26" s="12">
        <f t="shared" si="4"/>
        <v>1</v>
      </c>
      <c r="N26" s="10">
        <f t="shared" si="5"/>
        <v>1</v>
      </c>
      <c r="P26" s="19"/>
    </row>
    <row r="27" spans="1:16" x14ac:dyDescent="0.25">
      <c r="A27" s="19"/>
      <c r="B27" s="10" t="s">
        <v>311</v>
      </c>
      <c r="C27" s="10" t="s">
        <v>45</v>
      </c>
      <c r="D27" s="10">
        <f>COUNTIFS('JUNTAS RP'!$E$7:$E$28,D$6,'JUNTAS RP'!$A$7:$A$28,$C27)</f>
        <v>0</v>
      </c>
      <c r="E27" s="12">
        <f t="shared" si="0"/>
        <v>0</v>
      </c>
      <c r="F27" s="10">
        <f>COUNTIFS('JUNTAS RP'!$E$7:$E$28,F$6,'JUNTAS RP'!$A$7:$A$28,$C27)</f>
        <v>0</v>
      </c>
      <c r="G27" s="12">
        <f t="shared" si="1"/>
        <v>0</v>
      </c>
      <c r="H27" s="10">
        <f>COUNTIFS('JUNTAS RP'!$E$7:$E$28,H$6,'JUNTAS RP'!$A$7:$A$28,$C27)</f>
        <v>0</v>
      </c>
      <c r="I27" s="12">
        <f t="shared" si="2"/>
        <v>0</v>
      </c>
      <c r="J27" s="10">
        <f>COUNTIFS('JUNTAS RP'!$E$7:$E$28,J$6,'JUNTAS RP'!$A$7:$A$28,$C27)</f>
        <v>0</v>
      </c>
      <c r="K27" s="12">
        <f t="shared" si="3"/>
        <v>0</v>
      </c>
      <c r="L27" s="10">
        <f>COUNTIFS('JUNTAS RP'!$E$7:$E$28,L$6,'JUNTAS RP'!$A$7:$A$28,$C27)</f>
        <v>1</v>
      </c>
      <c r="M27" s="12">
        <f t="shared" si="4"/>
        <v>1</v>
      </c>
      <c r="N27" s="10">
        <f t="shared" si="5"/>
        <v>1</v>
      </c>
      <c r="P27" s="19"/>
    </row>
    <row r="28" spans="1:16" x14ac:dyDescent="0.25">
      <c r="A28" s="19"/>
      <c r="B28" s="10" t="s">
        <v>311</v>
      </c>
      <c r="C28" s="10" t="s">
        <v>46</v>
      </c>
      <c r="D28" s="10">
        <f>COUNTIFS('JUNTAS RP'!$E$7:$E$28,D$6,'JUNTAS RP'!$A$7:$A$28,$C28)</f>
        <v>0</v>
      </c>
      <c r="E28" s="12">
        <f t="shared" si="0"/>
        <v>0</v>
      </c>
      <c r="F28" s="10">
        <f>COUNTIFS('JUNTAS RP'!$E$7:$E$28,F$6,'JUNTAS RP'!$A$7:$A$28,$C28)</f>
        <v>0</v>
      </c>
      <c r="G28" s="12">
        <f t="shared" si="1"/>
        <v>0</v>
      </c>
      <c r="H28" s="10">
        <f>COUNTIFS('JUNTAS RP'!$E$7:$E$28,H$6,'JUNTAS RP'!$A$7:$A$28,$C28)</f>
        <v>0</v>
      </c>
      <c r="I28" s="12">
        <f t="shared" si="2"/>
        <v>0</v>
      </c>
      <c r="J28" s="10">
        <f>COUNTIFS('JUNTAS RP'!$E$7:$E$28,J$6,'JUNTAS RP'!$A$7:$A$28,$C28)</f>
        <v>0</v>
      </c>
      <c r="K28" s="12">
        <f t="shared" si="3"/>
        <v>0</v>
      </c>
      <c r="L28" s="10">
        <f>COUNTIFS('JUNTAS RP'!$E$7:$E$28,L$6,'JUNTAS RP'!$A$7:$A$28,$C28)</f>
        <v>1</v>
      </c>
      <c r="M28" s="12">
        <f t="shared" si="4"/>
        <v>1</v>
      </c>
      <c r="N28" s="10">
        <f t="shared" si="5"/>
        <v>1</v>
      </c>
      <c r="P28" s="19"/>
    </row>
    <row r="29" spans="1:16" x14ac:dyDescent="0.25">
      <c r="A29" s="19"/>
      <c r="B29" s="10" t="s">
        <v>312</v>
      </c>
      <c r="C29" s="10" t="s">
        <v>47</v>
      </c>
      <c r="D29" s="10">
        <f>COUNTIFS('JUNTAS RP'!$E$7:$E$28,D$6,'JUNTAS RP'!$A$7:$A$28,$C29)</f>
        <v>0</v>
      </c>
      <c r="E29" s="12">
        <f t="shared" si="0"/>
        <v>0</v>
      </c>
      <c r="F29" s="10">
        <f>COUNTIFS('JUNTAS RP'!$E$7:$E$28,F$6,'JUNTAS RP'!$A$7:$A$28,$C29)</f>
        <v>0</v>
      </c>
      <c r="G29" s="12">
        <f t="shared" si="1"/>
        <v>0</v>
      </c>
      <c r="H29" s="10">
        <f>COUNTIFS('JUNTAS RP'!$E$7:$E$28,H$6,'JUNTAS RP'!$A$7:$A$28,$C29)</f>
        <v>0</v>
      </c>
      <c r="I29" s="12">
        <f t="shared" si="2"/>
        <v>0</v>
      </c>
      <c r="J29" s="10">
        <f>COUNTIFS('JUNTAS RP'!$E$7:$E$28,J$6,'JUNTAS RP'!$A$7:$A$28,$C29)</f>
        <v>0</v>
      </c>
      <c r="K29" s="12">
        <f t="shared" si="3"/>
        <v>0</v>
      </c>
      <c r="L29" s="10">
        <f>COUNTIFS('JUNTAS RP'!$E$7:$E$28,L$6,'JUNTAS RP'!$A$7:$A$28,$C29)</f>
        <v>1</v>
      </c>
      <c r="M29" s="12">
        <f t="shared" si="4"/>
        <v>1</v>
      </c>
      <c r="N29" s="10">
        <f t="shared" si="5"/>
        <v>1</v>
      </c>
      <c r="P29" s="19"/>
    </row>
    <row r="30" spans="1:16" x14ac:dyDescent="0.25">
      <c r="A30" s="19"/>
      <c r="B30" s="32" t="s">
        <v>0</v>
      </c>
      <c r="C30" s="32"/>
      <c r="D30" s="32">
        <f>SUM(D8:D29)</f>
        <v>3</v>
      </c>
      <c r="E30" s="36">
        <f>D30/$N$30</f>
        <v>0.13636363636363635</v>
      </c>
      <c r="F30" s="32">
        <f>SUM(F8:F29)</f>
        <v>0</v>
      </c>
      <c r="G30" s="36">
        <f>F30/$N$30</f>
        <v>0</v>
      </c>
      <c r="H30" s="32">
        <f>SUM(H8:H29)</f>
        <v>0</v>
      </c>
      <c r="I30" s="36">
        <f>H30/$N$30</f>
        <v>0</v>
      </c>
      <c r="J30" s="32">
        <f>SUM(J8:J29)</f>
        <v>0</v>
      </c>
      <c r="K30" s="36">
        <f>J30/$N$30</f>
        <v>0</v>
      </c>
      <c r="L30" s="32">
        <f>SUM(L8:L29)</f>
        <v>19</v>
      </c>
      <c r="M30" s="36">
        <f>L30/$N$30</f>
        <v>0.86363636363636365</v>
      </c>
      <c r="N30" s="32">
        <f>SUM(N8:N29)</f>
        <v>22</v>
      </c>
      <c r="P30" s="19"/>
    </row>
    <row r="31" spans="1:16" x14ac:dyDescent="0.25">
      <c r="A31" s="19"/>
      <c r="B31" s="38" t="s">
        <v>299</v>
      </c>
      <c r="C31" s="38"/>
      <c r="D31" s="19"/>
      <c r="F31" s="19"/>
      <c r="H31" s="19"/>
      <c r="L31" s="19"/>
      <c r="N31" s="19"/>
      <c r="P31" s="19"/>
    </row>
    <row r="32" spans="1:16" x14ac:dyDescent="0.25">
      <c r="A32" s="19"/>
      <c r="D32" s="19"/>
      <c r="F32" s="19"/>
      <c r="H32" s="19"/>
      <c r="L32" s="19"/>
      <c r="N32" s="19"/>
      <c r="P32" s="19"/>
    </row>
  </sheetData>
  <mergeCells count="11">
    <mergeCell ref="L6:M6"/>
    <mergeCell ref="A1:O1"/>
    <mergeCell ref="A3:N3"/>
    <mergeCell ref="B5:B7"/>
    <mergeCell ref="C5:C7"/>
    <mergeCell ref="D5:M5"/>
    <mergeCell ref="N5:N7"/>
    <mergeCell ref="D6:E6"/>
    <mergeCell ref="F6:G6"/>
    <mergeCell ref="H6:I6"/>
    <mergeCell ref="J6:K6"/>
  </mergeCells>
  <conditionalFormatting sqref="D8:N29">
    <cfRule type="cellIs" dxfId="1" priority="1" operator="equal">
      <formula>0</formula>
    </cfRule>
  </conditionalFormatting>
  <printOptions horizontalCentered="1"/>
  <pageMargins left="0.31496062992125984" right="0.31496062992125984" top="1.3385826771653544" bottom="0.74803149606299213" header="0.31496062992125984" footer="0.31496062992125984"/>
  <pageSetup scale="67" fitToHeight="0" orientation="landscape" r:id="rId1"/>
  <headerFooter scaleWithDoc="0">
    <oddHeader>&amp;C&amp;"Helvetica,Negrita"&amp;16&amp;G</oddHeader>
    <oddFooter>&amp;C&amp;G&amp;R&amp;8&amp;P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A96EF-9BBC-4079-BF18-B943B2F70C0A}">
  <dimension ref="A1:AH32"/>
  <sheetViews>
    <sheetView view="pageBreakPreview" topLeftCell="A16" zoomScaleNormal="100" zoomScaleSheetLayoutView="100" workbookViewId="0">
      <selection activeCell="A29" sqref="A29"/>
    </sheetView>
  </sheetViews>
  <sheetFormatPr baseColWidth="10" defaultRowHeight="15" x14ac:dyDescent="0.25"/>
  <cols>
    <col min="1" max="1" width="22.28515625" style="5" customWidth="1"/>
    <col min="2" max="2" width="15.42578125" style="3" customWidth="1"/>
    <col min="3" max="3" width="24.85546875" style="3" bestFit="1" customWidth="1"/>
    <col min="4" max="4" width="9.7109375" style="5" customWidth="1"/>
    <col min="5" max="5" width="9.7109375" style="3" customWidth="1"/>
    <col min="6" max="6" width="9.7109375" style="5" customWidth="1"/>
    <col min="7" max="7" width="9.7109375" style="3" customWidth="1"/>
    <col min="8" max="8" width="9.7109375" style="5" customWidth="1"/>
    <col min="9" max="11" width="9.7109375" style="3" customWidth="1"/>
    <col min="12" max="12" width="9.7109375" style="5" customWidth="1"/>
    <col min="13" max="13" width="9.7109375" style="3" customWidth="1"/>
    <col min="14" max="14" width="12.140625" style="5" customWidth="1"/>
    <col min="15" max="15" width="22.28515625" style="3" customWidth="1"/>
    <col min="16" max="16" width="14.85546875" style="5" customWidth="1"/>
    <col min="17" max="17" width="10.140625" style="3" customWidth="1"/>
    <col min="18" max="18" width="14.85546875" style="5" customWidth="1"/>
    <col min="19" max="19" width="10.140625" style="3" customWidth="1"/>
    <col min="20" max="20" width="14.85546875" style="5" customWidth="1"/>
    <col min="21" max="21" width="10.140625" style="3" customWidth="1"/>
    <col min="22" max="22" width="14.85546875" style="5" customWidth="1"/>
    <col min="23" max="23" width="10.140625" style="3" customWidth="1"/>
    <col min="24" max="24" width="14.85546875" style="5" customWidth="1"/>
    <col min="25" max="25" width="10.140625" style="3" customWidth="1"/>
    <col min="26" max="26" width="14.85546875" style="5" customWidth="1"/>
    <col min="27" max="27" width="10.140625" style="3" customWidth="1"/>
    <col min="28" max="28" width="14.85546875" style="5" customWidth="1"/>
    <col min="29" max="29" width="10.140625" style="3" customWidth="1"/>
    <col min="30" max="30" width="14.85546875" style="5" customWidth="1"/>
    <col min="31" max="31" width="10.140625" style="3" customWidth="1"/>
    <col min="32" max="32" width="15.7109375" style="3" customWidth="1"/>
    <col min="33" max="33" width="12.7109375" style="3" customWidth="1"/>
    <col min="34" max="34" width="19.42578125" style="5" customWidth="1"/>
  </cols>
  <sheetData>
    <row r="1" spans="1:34" s="1" customFormat="1" ht="30" customHeight="1" x14ac:dyDescent="0.2">
      <c r="A1" s="44" t="s">
        <v>24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30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pans="1:34" s="1" customFormat="1" ht="17.25" customHeight="1" x14ac:dyDescent="0.2">
      <c r="A2" s="15"/>
      <c r="B2" s="15"/>
      <c r="C2" s="15"/>
      <c r="D2" s="1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x14ac:dyDescent="0.25">
      <c r="A3" s="45" t="s">
        <v>314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P3" s="19"/>
    </row>
    <row r="4" spans="1:34" x14ac:dyDescent="0.25">
      <c r="A4" s="19"/>
      <c r="C4" s="17" t="s">
        <v>25</v>
      </c>
      <c r="D4" s="18" t="s">
        <v>118</v>
      </c>
      <c r="E4" s="20"/>
      <c r="F4" s="20" t="s">
        <v>14</v>
      </c>
      <c r="G4" s="20"/>
      <c r="H4" s="18" t="s">
        <v>19</v>
      </c>
      <c r="I4" s="17"/>
      <c r="J4" s="17" t="s">
        <v>48</v>
      </c>
      <c r="K4" s="17"/>
      <c r="L4" s="18" t="s">
        <v>15</v>
      </c>
      <c r="M4" s="17"/>
      <c r="N4" s="19"/>
      <c r="P4" s="19"/>
    </row>
    <row r="5" spans="1:34" x14ac:dyDescent="0.25">
      <c r="A5" s="19"/>
      <c r="B5" s="60" t="s">
        <v>302</v>
      </c>
      <c r="C5" s="60" t="s">
        <v>25</v>
      </c>
      <c r="D5" s="55" t="s">
        <v>18</v>
      </c>
      <c r="E5" s="56"/>
      <c r="F5" s="56"/>
      <c r="G5" s="56"/>
      <c r="H5" s="56"/>
      <c r="I5" s="56"/>
      <c r="J5" s="56"/>
      <c r="K5" s="56"/>
      <c r="L5" s="56"/>
      <c r="M5" s="57"/>
      <c r="N5" s="49" t="s">
        <v>0</v>
      </c>
      <c r="P5" s="19"/>
    </row>
    <row r="6" spans="1:34" ht="14.25" customHeight="1" x14ac:dyDescent="0.25">
      <c r="A6" s="19"/>
      <c r="B6" s="61"/>
      <c r="C6" s="61"/>
      <c r="D6" s="52" t="s">
        <v>118</v>
      </c>
      <c r="E6" s="52"/>
      <c r="F6" s="52" t="s">
        <v>14</v>
      </c>
      <c r="G6" s="52"/>
      <c r="H6" s="53" t="s">
        <v>19</v>
      </c>
      <c r="I6" s="54"/>
      <c r="J6" s="58" t="s">
        <v>48</v>
      </c>
      <c r="K6" s="59"/>
      <c r="L6" s="53" t="s">
        <v>15</v>
      </c>
      <c r="M6" s="54"/>
      <c r="N6" s="50"/>
      <c r="P6" s="19"/>
    </row>
    <row r="7" spans="1:34" x14ac:dyDescent="0.25">
      <c r="A7" s="19"/>
      <c r="B7" s="62"/>
      <c r="C7" s="62"/>
      <c r="D7" s="35" t="s">
        <v>8</v>
      </c>
      <c r="E7" s="35" t="s">
        <v>9</v>
      </c>
      <c r="F7" s="35" t="s">
        <v>8</v>
      </c>
      <c r="G7" s="35" t="s">
        <v>9</v>
      </c>
      <c r="H7" s="35" t="s">
        <v>8</v>
      </c>
      <c r="I7" s="35" t="s">
        <v>9</v>
      </c>
      <c r="J7" s="35" t="s">
        <v>8</v>
      </c>
      <c r="K7" s="35" t="s">
        <v>9</v>
      </c>
      <c r="L7" s="35" t="s">
        <v>8</v>
      </c>
      <c r="M7" s="35" t="s">
        <v>9</v>
      </c>
      <c r="N7" s="51"/>
      <c r="P7" s="19"/>
    </row>
    <row r="8" spans="1:34" x14ac:dyDescent="0.25">
      <c r="A8" s="19"/>
      <c r="B8" s="10" t="s">
        <v>303</v>
      </c>
      <c r="C8" s="10" t="s">
        <v>26</v>
      </c>
      <c r="D8" s="10">
        <f>SUM('GRÁFICA JM MR'!D8,'GRÁFICA JM RP'!D8)</f>
        <v>0</v>
      </c>
      <c r="E8" s="12">
        <f>D8/$N8</f>
        <v>0</v>
      </c>
      <c r="F8" s="10">
        <f>SUM('GRÁFICA JM MR'!F8,'GRÁFICA JM RP'!F8)</f>
        <v>0</v>
      </c>
      <c r="G8" s="12">
        <f>F8/$N8</f>
        <v>0</v>
      </c>
      <c r="H8" s="10">
        <f>SUM('GRÁFICA JM MR'!H8,'GRÁFICA JM RP'!H8)</f>
        <v>0</v>
      </c>
      <c r="I8" s="12">
        <f>H8/$N8</f>
        <v>0</v>
      </c>
      <c r="J8" s="10">
        <f>SUM('GRÁFICA JM MR'!J8,'GRÁFICA JM RP'!J8)</f>
        <v>0</v>
      </c>
      <c r="K8" s="12">
        <f>J8/$N8</f>
        <v>0</v>
      </c>
      <c r="L8" s="10">
        <f>SUM('GRÁFICA JM MR'!L8,'GRÁFICA JM RP'!L8)</f>
        <v>6</v>
      </c>
      <c r="M8" s="12">
        <f>L8/$N8</f>
        <v>1</v>
      </c>
      <c r="N8" s="10">
        <f>SUM(D8,F8,H8,J8,L8)</f>
        <v>6</v>
      </c>
      <c r="P8" s="19"/>
    </row>
    <row r="9" spans="1:34" x14ac:dyDescent="0.25">
      <c r="A9" s="19"/>
      <c r="B9" s="10" t="s">
        <v>303</v>
      </c>
      <c r="C9" s="10" t="s">
        <v>27</v>
      </c>
      <c r="D9" s="10">
        <f>SUM('GRÁFICA JM MR'!D9,'GRÁFICA JM RP'!D9)</f>
        <v>0</v>
      </c>
      <c r="E9" s="12">
        <f>D9/$N9</f>
        <v>0</v>
      </c>
      <c r="F9" s="10">
        <f>SUM('GRÁFICA JM MR'!F9,'GRÁFICA JM RP'!F9)</f>
        <v>0</v>
      </c>
      <c r="G9" s="12">
        <f>F9/$N9</f>
        <v>0</v>
      </c>
      <c r="H9" s="10">
        <f>SUM('GRÁFICA JM MR'!H9,'GRÁFICA JM RP'!H9)</f>
        <v>0</v>
      </c>
      <c r="I9" s="12">
        <f>H9/$N9</f>
        <v>0</v>
      </c>
      <c r="J9" s="10">
        <f>SUM('GRÁFICA JM MR'!J9,'GRÁFICA JM RP'!J9)</f>
        <v>0</v>
      </c>
      <c r="K9" s="12">
        <f>J9/$N9</f>
        <v>0</v>
      </c>
      <c r="L9" s="10">
        <f>SUM('GRÁFICA JM MR'!L9,'GRÁFICA JM RP'!L9)</f>
        <v>6</v>
      </c>
      <c r="M9" s="12">
        <f>L9/$N9</f>
        <v>1</v>
      </c>
      <c r="N9" s="10">
        <f>SUM(D9,F9,H9,J9,L9)</f>
        <v>6</v>
      </c>
      <c r="P9" s="19"/>
    </row>
    <row r="10" spans="1:34" x14ac:dyDescent="0.25">
      <c r="A10" s="19"/>
      <c r="B10" s="10" t="s">
        <v>303</v>
      </c>
      <c r="C10" s="10" t="s">
        <v>28</v>
      </c>
      <c r="D10" s="10">
        <f>SUM('GRÁFICA JM MR'!D10,'GRÁFICA JM RP'!D10)</f>
        <v>0</v>
      </c>
      <c r="E10" s="12">
        <f t="shared" ref="E10:E29" si="0">D10/$N10</f>
        <v>0</v>
      </c>
      <c r="F10" s="10">
        <f>SUM('GRÁFICA JM MR'!F10,'GRÁFICA JM RP'!F10)</f>
        <v>0</v>
      </c>
      <c r="G10" s="12">
        <f t="shared" ref="G10:G29" si="1">F10/$N10</f>
        <v>0</v>
      </c>
      <c r="H10" s="10">
        <f>SUM('GRÁFICA JM MR'!H10,'GRÁFICA JM RP'!H10)</f>
        <v>0</v>
      </c>
      <c r="I10" s="12">
        <f t="shared" ref="I10:I29" si="2">H10/$N10</f>
        <v>0</v>
      </c>
      <c r="J10" s="10">
        <f>SUM('GRÁFICA JM MR'!J10,'GRÁFICA JM RP'!J10)</f>
        <v>0</v>
      </c>
      <c r="K10" s="12">
        <f t="shared" ref="K10:K29" si="3">J10/$N10</f>
        <v>0</v>
      </c>
      <c r="L10" s="10">
        <f>SUM('GRÁFICA JM MR'!L10,'GRÁFICA JM RP'!L10)</f>
        <v>6</v>
      </c>
      <c r="M10" s="12">
        <f t="shared" ref="M10:M29" si="4">L10/$N10</f>
        <v>1</v>
      </c>
      <c r="N10" s="10">
        <f t="shared" ref="N10:N29" si="5">SUM(D10,F10,H10,J10,L10)</f>
        <v>6</v>
      </c>
      <c r="P10" s="19"/>
    </row>
    <row r="11" spans="1:34" x14ac:dyDescent="0.25">
      <c r="A11" s="19"/>
      <c r="B11" s="10" t="s">
        <v>303</v>
      </c>
      <c r="C11" s="10" t="s">
        <v>29</v>
      </c>
      <c r="D11" s="10">
        <f>SUM('GRÁFICA JM MR'!D11,'GRÁFICA JM RP'!D11)</f>
        <v>1</v>
      </c>
      <c r="E11" s="12">
        <f t="shared" si="0"/>
        <v>0.16666666666666666</v>
      </c>
      <c r="F11" s="10">
        <f>SUM('GRÁFICA JM MR'!F11,'GRÁFICA JM RP'!F11)</f>
        <v>1</v>
      </c>
      <c r="G11" s="12">
        <f t="shared" si="1"/>
        <v>0.16666666666666666</v>
      </c>
      <c r="H11" s="10">
        <f>SUM('GRÁFICA JM MR'!H11,'GRÁFICA JM RP'!H11)</f>
        <v>0</v>
      </c>
      <c r="I11" s="12">
        <f t="shared" si="2"/>
        <v>0</v>
      </c>
      <c r="J11" s="10">
        <f>SUM('GRÁFICA JM MR'!J11,'GRÁFICA JM RP'!J11)</f>
        <v>0</v>
      </c>
      <c r="K11" s="12">
        <f t="shared" si="3"/>
        <v>0</v>
      </c>
      <c r="L11" s="10">
        <f>SUM('GRÁFICA JM MR'!L11,'GRÁFICA JM RP'!L11)</f>
        <v>4</v>
      </c>
      <c r="M11" s="12">
        <f t="shared" si="4"/>
        <v>0.66666666666666663</v>
      </c>
      <c r="N11" s="10">
        <f t="shared" si="5"/>
        <v>6</v>
      </c>
      <c r="P11" s="19"/>
    </row>
    <row r="12" spans="1:34" x14ac:dyDescent="0.25">
      <c r="A12" s="16"/>
      <c r="B12" s="10" t="s">
        <v>304</v>
      </c>
      <c r="C12" s="10" t="s">
        <v>30</v>
      </c>
      <c r="D12" s="10">
        <f>SUM('GRÁFICA JM MR'!D12,'GRÁFICA JM RP'!D12)</f>
        <v>0</v>
      </c>
      <c r="E12" s="12">
        <f t="shared" si="0"/>
        <v>0</v>
      </c>
      <c r="F12" s="10">
        <f>SUM('GRÁFICA JM MR'!F12,'GRÁFICA JM RP'!F12)</f>
        <v>0</v>
      </c>
      <c r="G12" s="12">
        <f t="shared" si="1"/>
        <v>0</v>
      </c>
      <c r="H12" s="10">
        <f>SUM('GRÁFICA JM MR'!H12,'GRÁFICA JM RP'!H12)</f>
        <v>0</v>
      </c>
      <c r="I12" s="12">
        <f t="shared" si="2"/>
        <v>0</v>
      </c>
      <c r="J12" s="10">
        <f>SUM('GRÁFICA JM MR'!J12,'GRÁFICA JM RP'!J12)</f>
        <v>0</v>
      </c>
      <c r="K12" s="12">
        <f t="shared" si="3"/>
        <v>0</v>
      </c>
      <c r="L12" s="10">
        <f>SUM('GRÁFICA JM MR'!L12,'GRÁFICA JM RP'!L12)</f>
        <v>6</v>
      </c>
      <c r="M12" s="12">
        <f t="shared" si="4"/>
        <v>1</v>
      </c>
      <c r="N12" s="10">
        <f t="shared" si="5"/>
        <v>6</v>
      </c>
      <c r="P12" s="19"/>
    </row>
    <row r="13" spans="1:34" x14ac:dyDescent="0.25">
      <c r="A13" s="19"/>
      <c r="B13" s="10" t="s">
        <v>304</v>
      </c>
      <c r="C13" s="10" t="s">
        <v>31</v>
      </c>
      <c r="D13" s="10">
        <f>SUM('GRÁFICA JM MR'!D13,'GRÁFICA JM RP'!D13)</f>
        <v>0</v>
      </c>
      <c r="E13" s="12">
        <f t="shared" si="0"/>
        <v>0</v>
      </c>
      <c r="F13" s="10">
        <f>SUM('GRÁFICA JM MR'!F13,'GRÁFICA JM RP'!F13)</f>
        <v>0</v>
      </c>
      <c r="G13" s="12">
        <f t="shared" si="1"/>
        <v>0</v>
      </c>
      <c r="H13" s="10">
        <f>SUM('GRÁFICA JM MR'!H13,'GRÁFICA JM RP'!H13)</f>
        <v>0</v>
      </c>
      <c r="I13" s="12">
        <f t="shared" si="2"/>
        <v>0</v>
      </c>
      <c r="J13" s="10">
        <f>SUM('GRÁFICA JM MR'!J13,'GRÁFICA JM RP'!J13)</f>
        <v>0</v>
      </c>
      <c r="K13" s="12">
        <f t="shared" si="3"/>
        <v>0</v>
      </c>
      <c r="L13" s="10">
        <f>SUM('GRÁFICA JM MR'!L13,'GRÁFICA JM RP'!L13)</f>
        <v>6</v>
      </c>
      <c r="M13" s="12">
        <f t="shared" si="4"/>
        <v>1</v>
      </c>
      <c r="N13" s="10">
        <f t="shared" si="5"/>
        <v>6</v>
      </c>
      <c r="P13" s="19"/>
    </row>
    <row r="14" spans="1:34" x14ac:dyDescent="0.25">
      <c r="A14" s="19"/>
      <c r="B14" s="10" t="s">
        <v>305</v>
      </c>
      <c r="C14" s="10" t="s">
        <v>32</v>
      </c>
      <c r="D14" s="10">
        <f>SUM('GRÁFICA JM MR'!D14,'GRÁFICA JM RP'!D14)</f>
        <v>2</v>
      </c>
      <c r="E14" s="12">
        <f t="shared" si="0"/>
        <v>0.33333333333333331</v>
      </c>
      <c r="F14" s="10">
        <f>SUM('GRÁFICA JM MR'!F14,'GRÁFICA JM RP'!F14)</f>
        <v>0</v>
      </c>
      <c r="G14" s="12">
        <f t="shared" si="1"/>
        <v>0</v>
      </c>
      <c r="H14" s="10">
        <f>SUM('GRÁFICA JM MR'!H14,'GRÁFICA JM RP'!H14)</f>
        <v>0</v>
      </c>
      <c r="I14" s="12">
        <f t="shared" si="2"/>
        <v>0</v>
      </c>
      <c r="J14" s="10">
        <f>SUM('GRÁFICA JM MR'!J14,'GRÁFICA JM RP'!J14)</f>
        <v>0</v>
      </c>
      <c r="K14" s="12">
        <f t="shared" si="3"/>
        <v>0</v>
      </c>
      <c r="L14" s="10">
        <f>SUM('GRÁFICA JM MR'!L14,'GRÁFICA JM RP'!L14)</f>
        <v>4</v>
      </c>
      <c r="M14" s="12">
        <f t="shared" si="4"/>
        <v>0.66666666666666663</v>
      </c>
      <c r="N14" s="10">
        <f t="shared" si="5"/>
        <v>6</v>
      </c>
      <c r="P14" s="19"/>
    </row>
    <row r="15" spans="1:34" x14ac:dyDescent="0.25">
      <c r="A15" s="19"/>
      <c r="B15" s="10" t="s">
        <v>305</v>
      </c>
      <c r="C15" s="10" t="s">
        <v>33</v>
      </c>
      <c r="D15" s="10">
        <f>SUM('GRÁFICA JM MR'!D15,'GRÁFICA JM RP'!D15)</f>
        <v>0</v>
      </c>
      <c r="E15" s="12">
        <f t="shared" si="0"/>
        <v>0</v>
      </c>
      <c r="F15" s="10">
        <f>SUM('GRÁFICA JM MR'!F15,'GRÁFICA JM RP'!F15)</f>
        <v>0</v>
      </c>
      <c r="G15" s="12">
        <f t="shared" si="1"/>
        <v>0</v>
      </c>
      <c r="H15" s="10">
        <f>SUM('GRÁFICA JM MR'!H15,'GRÁFICA JM RP'!H15)</f>
        <v>1</v>
      </c>
      <c r="I15" s="12">
        <f t="shared" si="2"/>
        <v>0.16666666666666666</v>
      </c>
      <c r="J15" s="10">
        <f>SUM('GRÁFICA JM MR'!J15,'GRÁFICA JM RP'!J15)</f>
        <v>0</v>
      </c>
      <c r="K15" s="12">
        <f t="shared" si="3"/>
        <v>0</v>
      </c>
      <c r="L15" s="10">
        <f>SUM('GRÁFICA JM MR'!L15,'GRÁFICA JM RP'!L15)</f>
        <v>5</v>
      </c>
      <c r="M15" s="12">
        <f t="shared" si="4"/>
        <v>0.83333333333333337</v>
      </c>
      <c r="N15" s="10">
        <f t="shared" si="5"/>
        <v>6</v>
      </c>
      <c r="P15" s="19"/>
    </row>
    <row r="16" spans="1:34" x14ac:dyDescent="0.25">
      <c r="A16" s="19"/>
      <c r="B16" s="10" t="s">
        <v>305</v>
      </c>
      <c r="C16" s="10" t="s">
        <v>34</v>
      </c>
      <c r="D16" s="10">
        <f>SUM('GRÁFICA JM MR'!D16,'GRÁFICA JM RP'!D16)</f>
        <v>0</v>
      </c>
      <c r="E16" s="12">
        <f t="shared" si="0"/>
        <v>0</v>
      </c>
      <c r="F16" s="10">
        <f>SUM('GRÁFICA JM MR'!F16,'GRÁFICA JM RP'!F16)</f>
        <v>0</v>
      </c>
      <c r="G16" s="12">
        <f t="shared" si="1"/>
        <v>0</v>
      </c>
      <c r="H16" s="10">
        <f>SUM('GRÁFICA JM MR'!H16,'GRÁFICA JM RP'!H16)</f>
        <v>0</v>
      </c>
      <c r="I16" s="12">
        <f t="shared" si="2"/>
        <v>0</v>
      </c>
      <c r="J16" s="10">
        <f>SUM('GRÁFICA JM MR'!J16,'GRÁFICA JM RP'!J16)</f>
        <v>0</v>
      </c>
      <c r="K16" s="12">
        <f t="shared" si="3"/>
        <v>0</v>
      </c>
      <c r="L16" s="10">
        <f>SUM('GRÁFICA JM MR'!L16,'GRÁFICA JM RP'!L16)</f>
        <v>6</v>
      </c>
      <c r="M16" s="12">
        <f t="shared" si="4"/>
        <v>1</v>
      </c>
      <c r="N16" s="10">
        <f t="shared" si="5"/>
        <v>6</v>
      </c>
      <c r="P16" s="19"/>
    </row>
    <row r="17" spans="1:16" x14ac:dyDescent="0.25">
      <c r="A17" s="19"/>
      <c r="B17" s="10" t="s">
        <v>306</v>
      </c>
      <c r="C17" s="10" t="s">
        <v>35</v>
      </c>
      <c r="D17" s="10">
        <f>SUM('GRÁFICA JM MR'!D17,'GRÁFICA JM RP'!D17)</f>
        <v>0</v>
      </c>
      <c r="E17" s="12">
        <f t="shared" si="0"/>
        <v>0</v>
      </c>
      <c r="F17" s="10">
        <f>SUM('GRÁFICA JM MR'!F17,'GRÁFICA JM RP'!F17)</f>
        <v>0</v>
      </c>
      <c r="G17" s="12">
        <f t="shared" si="1"/>
        <v>0</v>
      </c>
      <c r="H17" s="10">
        <f>SUM('GRÁFICA JM MR'!H17,'GRÁFICA JM RP'!H17)</f>
        <v>0</v>
      </c>
      <c r="I17" s="12">
        <f t="shared" si="2"/>
        <v>0</v>
      </c>
      <c r="J17" s="10">
        <f>SUM('GRÁFICA JM MR'!J17,'GRÁFICA JM RP'!J17)</f>
        <v>0</v>
      </c>
      <c r="K17" s="12">
        <f t="shared" si="3"/>
        <v>0</v>
      </c>
      <c r="L17" s="10">
        <f>SUM('GRÁFICA JM MR'!L17,'GRÁFICA JM RP'!L17)</f>
        <v>6</v>
      </c>
      <c r="M17" s="12">
        <f t="shared" si="4"/>
        <v>1</v>
      </c>
      <c r="N17" s="10">
        <f t="shared" si="5"/>
        <v>6</v>
      </c>
      <c r="P17" s="19"/>
    </row>
    <row r="18" spans="1:16" x14ac:dyDescent="0.25">
      <c r="A18" s="19"/>
      <c r="B18" s="10" t="s">
        <v>306</v>
      </c>
      <c r="C18" s="10" t="s">
        <v>36</v>
      </c>
      <c r="D18" s="10">
        <f>SUM('GRÁFICA JM MR'!D18,'GRÁFICA JM RP'!D18)</f>
        <v>0</v>
      </c>
      <c r="E18" s="12">
        <f t="shared" si="0"/>
        <v>0</v>
      </c>
      <c r="F18" s="10">
        <f>SUM('GRÁFICA JM MR'!F18,'GRÁFICA JM RP'!F18)</f>
        <v>0</v>
      </c>
      <c r="G18" s="12">
        <f t="shared" si="1"/>
        <v>0</v>
      </c>
      <c r="H18" s="10">
        <f>SUM('GRÁFICA JM MR'!H18,'GRÁFICA JM RP'!H18)</f>
        <v>0</v>
      </c>
      <c r="I18" s="12">
        <f t="shared" si="2"/>
        <v>0</v>
      </c>
      <c r="J18" s="10">
        <f>SUM('GRÁFICA JM MR'!J18,'GRÁFICA JM RP'!J18)</f>
        <v>0</v>
      </c>
      <c r="K18" s="12">
        <f t="shared" si="3"/>
        <v>0</v>
      </c>
      <c r="L18" s="10">
        <f>SUM('GRÁFICA JM MR'!L18,'GRÁFICA JM RP'!L18)</f>
        <v>6</v>
      </c>
      <c r="M18" s="12">
        <f t="shared" si="4"/>
        <v>1</v>
      </c>
      <c r="N18" s="10">
        <f t="shared" si="5"/>
        <v>6</v>
      </c>
      <c r="P18" s="19"/>
    </row>
    <row r="19" spans="1:16" x14ac:dyDescent="0.25">
      <c r="A19" s="19"/>
      <c r="B19" s="10" t="s">
        <v>306</v>
      </c>
      <c r="C19" s="10" t="s">
        <v>37</v>
      </c>
      <c r="D19" s="10">
        <f>SUM('GRÁFICA JM MR'!D19,'GRÁFICA JM RP'!D19)</f>
        <v>2</v>
      </c>
      <c r="E19" s="12">
        <f t="shared" si="0"/>
        <v>0.33333333333333331</v>
      </c>
      <c r="F19" s="10">
        <f>SUM('GRÁFICA JM MR'!F19,'GRÁFICA JM RP'!F19)</f>
        <v>0</v>
      </c>
      <c r="G19" s="12">
        <f t="shared" si="1"/>
        <v>0</v>
      </c>
      <c r="H19" s="10">
        <f>SUM('GRÁFICA JM MR'!H19,'GRÁFICA JM RP'!H19)</f>
        <v>0</v>
      </c>
      <c r="I19" s="12">
        <f t="shared" si="2"/>
        <v>0</v>
      </c>
      <c r="J19" s="10">
        <f>SUM('GRÁFICA JM MR'!J19,'GRÁFICA JM RP'!J19)</f>
        <v>0</v>
      </c>
      <c r="K19" s="12">
        <f t="shared" si="3"/>
        <v>0</v>
      </c>
      <c r="L19" s="10">
        <f>SUM('GRÁFICA JM MR'!L19,'GRÁFICA JM RP'!L19)</f>
        <v>4</v>
      </c>
      <c r="M19" s="12">
        <f t="shared" si="4"/>
        <v>0.66666666666666663</v>
      </c>
      <c r="N19" s="10">
        <f t="shared" si="5"/>
        <v>6</v>
      </c>
      <c r="P19" s="19"/>
    </row>
    <row r="20" spans="1:16" x14ac:dyDescent="0.25">
      <c r="A20" s="19"/>
      <c r="B20" s="10" t="s">
        <v>307</v>
      </c>
      <c r="C20" s="10" t="s">
        <v>38</v>
      </c>
      <c r="D20" s="10">
        <f>SUM('GRÁFICA JM MR'!D20,'GRÁFICA JM RP'!D20)</f>
        <v>0</v>
      </c>
      <c r="E20" s="12">
        <f t="shared" si="0"/>
        <v>0</v>
      </c>
      <c r="F20" s="10">
        <f>SUM('GRÁFICA JM MR'!F20,'GRÁFICA JM RP'!F20)</f>
        <v>0</v>
      </c>
      <c r="G20" s="12">
        <f t="shared" si="1"/>
        <v>0</v>
      </c>
      <c r="H20" s="10">
        <f>SUM('GRÁFICA JM MR'!H20,'GRÁFICA JM RP'!H20)</f>
        <v>0</v>
      </c>
      <c r="I20" s="12">
        <f t="shared" si="2"/>
        <v>0</v>
      </c>
      <c r="J20" s="10">
        <f>SUM('GRÁFICA JM MR'!J20,'GRÁFICA JM RP'!J20)</f>
        <v>0</v>
      </c>
      <c r="K20" s="12">
        <f t="shared" si="3"/>
        <v>0</v>
      </c>
      <c r="L20" s="10">
        <f>SUM('GRÁFICA JM MR'!L20,'GRÁFICA JM RP'!L20)</f>
        <v>6</v>
      </c>
      <c r="M20" s="12">
        <f t="shared" si="4"/>
        <v>1</v>
      </c>
      <c r="N20" s="10">
        <f t="shared" si="5"/>
        <v>6</v>
      </c>
      <c r="P20" s="19"/>
    </row>
    <row r="21" spans="1:16" x14ac:dyDescent="0.25">
      <c r="A21" s="19"/>
      <c r="B21" s="10" t="s">
        <v>308</v>
      </c>
      <c r="C21" s="10" t="s">
        <v>39</v>
      </c>
      <c r="D21" s="10">
        <f>SUM('GRÁFICA JM MR'!D21,'GRÁFICA JM RP'!D21)</f>
        <v>0</v>
      </c>
      <c r="E21" s="12">
        <f t="shared" si="0"/>
        <v>0</v>
      </c>
      <c r="F21" s="10">
        <f>SUM('GRÁFICA JM MR'!F21,'GRÁFICA JM RP'!F21)</f>
        <v>1</v>
      </c>
      <c r="G21" s="12">
        <f t="shared" si="1"/>
        <v>0.16666666666666666</v>
      </c>
      <c r="H21" s="10">
        <f>SUM('GRÁFICA JM MR'!H21,'GRÁFICA JM RP'!H21)</f>
        <v>0</v>
      </c>
      <c r="I21" s="12">
        <f t="shared" si="2"/>
        <v>0</v>
      </c>
      <c r="J21" s="10">
        <f>SUM('GRÁFICA JM MR'!J21,'GRÁFICA JM RP'!J21)</f>
        <v>0</v>
      </c>
      <c r="K21" s="12">
        <f t="shared" si="3"/>
        <v>0</v>
      </c>
      <c r="L21" s="10">
        <f>SUM('GRÁFICA JM MR'!L21,'GRÁFICA JM RP'!L21)</f>
        <v>5</v>
      </c>
      <c r="M21" s="12">
        <f t="shared" si="4"/>
        <v>0.83333333333333337</v>
      </c>
      <c r="N21" s="10">
        <f t="shared" si="5"/>
        <v>6</v>
      </c>
      <c r="P21" s="19"/>
    </row>
    <row r="22" spans="1:16" x14ac:dyDescent="0.25">
      <c r="A22" s="19"/>
      <c r="B22" s="10" t="s">
        <v>308</v>
      </c>
      <c r="C22" s="10" t="s">
        <v>40</v>
      </c>
      <c r="D22" s="10">
        <f>SUM('GRÁFICA JM MR'!D22,'GRÁFICA JM RP'!D22)</f>
        <v>0</v>
      </c>
      <c r="E22" s="12">
        <f t="shared" si="0"/>
        <v>0</v>
      </c>
      <c r="F22" s="10">
        <f>SUM('GRÁFICA JM MR'!F22,'GRÁFICA JM RP'!F22)</f>
        <v>0</v>
      </c>
      <c r="G22" s="12">
        <f t="shared" si="1"/>
        <v>0</v>
      </c>
      <c r="H22" s="10">
        <f>SUM('GRÁFICA JM MR'!H22,'GRÁFICA JM RP'!H22)</f>
        <v>0</v>
      </c>
      <c r="I22" s="12">
        <f t="shared" si="2"/>
        <v>0</v>
      </c>
      <c r="J22" s="10">
        <f>SUM('GRÁFICA JM MR'!J22,'GRÁFICA JM RP'!J22)</f>
        <v>0</v>
      </c>
      <c r="K22" s="12">
        <f t="shared" si="3"/>
        <v>0</v>
      </c>
      <c r="L22" s="10">
        <f>SUM('GRÁFICA JM MR'!L22,'GRÁFICA JM RP'!L22)</f>
        <v>6</v>
      </c>
      <c r="M22" s="12">
        <f t="shared" si="4"/>
        <v>1</v>
      </c>
      <c r="N22" s="10">
        <f t="shared" si="5"/>
        <v>6</v>
      </c>
      <c r="P22" s="19"/>
    </row>
    <row r="23" spans="1:16" x14ac:dyDescent="0.25">
      <c r="A23" s="19"/>
      <c r="B23" s="10" t="s">
        <v>308</v>
      </c>
      <c r="C23" s="10" t="s">
        <v>41</v>
      </c>
      <c r="D23" s="10">
        <f>SUM('GRÁFICA JM MR'!D23,'GRÁFICA JM RP'!D23)</f>
        <v>0</v>
      </c>
      <c r="E23" s="12">
        <f t="shared" si="0"/>
        <v>0</v>
      </c>
      <c r="F23" s="10">
        <f>SUM('GRÁFICA JM MR'!F23,'GRÁFICA JM RP'!F23)</f>
        <v>0</v>
      </c>
      <c r="G23" s="12">
        <f t="shared" si="1"/>
        <v>0</v>
      </c>
      <c r="H23" s="10">
        <f>SUM('GRÁFICA JM MR'!H23,'GRÁFICA JM RP'!H23)</f>
        <v>0</v>
      </c>
      <c r="I23" s="12">
        <f t="shared" si="2"/>
        <v>0</v>
      </c>
      <c r="J23" s="10">
        <f>SUM('GRÁFICA JM MR'!J23,'GRÁFICA JM RP'!J23)</f>
        <v>0</v>
      </c>
      <c r="K23" s="12">
        <f t="shared" si="3"/>
        <v>0</v>
      </c>
      <c r="L23" s="10">
        <f>SUM('GRÁFICA JM MR'!L23,'GRÁFICA JM RP'!L23)</f>
        <v>5</v>
      </c>
      <c r="M23" s="12">
        <f t="shared" si="4"/>
        <v>1</v>
      </c>
      <c r="N23" s="10">
        <f t="shared" si="5"/>
        <v>5</v>
      </c>
      <c r="P23" s="19"/>
    </row>
    <row r="24" spans="1:16" x14ac:dyDescent="0.25">
      <c r="A24" s="19"/>
      <c r="B24" s="10" t="s">
        <v>309</v>
      </c>
      <c r="C24" s="10" t="s">
        <v>42</v>
      </c>
      <c r="D24" s="10">
        <f>SUM('GRÁFICA JM MR'!D24,'GRÁFICA JM RP'!D24)</f>
        <v>0</v>
      </c>
      <c r="E24" s="12">
        <f t="shared" si="0"/>
        <v>0</v>
      </c>
      <c r="F24" s="10">
        <f>SUM('GRÁFICA JM MR'!F24,'GRÁFICA JM RP'!F24)</f>
        <v>0</v>
      </c>
      <c r="G24" s="12">
        <f t="shared" si="1"/>
        <v>0</v>
      </c>
      <c r="H24" s="10">
        <f>SUM('GRÁFICA JM MR'!H24,'GRÁFICA JM RP'!H24)</f>
        <v>0</v>
      </c>
      <c r="I24" s="12">
        <f t="shared" si="2"/>
        <v>0</v>
      </c>
      <c r="J24" s="10">
        <f>SUM('GRÁFICA JM MR'!J24,'GRÁFICA JM RP'!J24)</f>
        <v>0</v>
      </c>
      <c r="K24" s="12">
        <f t="shared" si="3"/>
        <v>0</v>
      </c>
      <c r="L24" s="10">
        <f>SUM('GRÁFICA JM MR'!L24,'GRÁFICA JM RP'!L24)</f>
        <v>6</v>
      </c>
      <c r="M24" s="12">
        <f t="shared" si="4"/>
        <v>1</v>
      </c>
      <c r="N24" s="10">
        <f t="shared" si="5"/>
        <v>6</v>
      </c>
      <c r="P24" s="19"/>
    </row>
    <row r="25" spans="1:16" x14ac:dyDescent="0.25">
      <c r="A25" s="19"/>
      <c r="B25" s="10" t="s">
        <v>310</v>
      </c>
      <c r="C25" s="10" t="s">
        <v>43</v>
      </c>
      <c r="D25" s="10">
        <f>SUM('GRÁFICA JM MR'!D25,'GRÁFICA JM RP'!D25)</f>
        <v>0</v>
      </c>
      <c r="E25" s="12">
        <f t="shared" si="0"/>
        <v>0</v>
      </c>
      <c r="F25" s="10">
        <f>SUM('GRÁFICA JM MR'!F25,'GRÁFICA JM RP'!F25)</f>
        <v>0</v>
      </c>
      <c r="G25" s="12">
        <f t="shared" si="1"/>
        <v>0</v>
      </c>
      <c r="H25" s="10">
        <f>SUM('GRÁFICA JM MR'!H25,'GRÁFICA JM RP'!H25)</f>
        <v>0</v>
      </c>
      <c r="I25" s="12">
        <f t="shared" si="2"/>
        <v>0</v>
      </c>
      <c r="J25" s="10">
        <f>SUM('GRÁFICA JM MR'!J25,'GRÁFICA JM RP'!J25)</f>
        <v>0</v>
      </c>
      <c r="K25" s="12">
        <f t="shared" si="3"/>
        <v>0</v>
      </c>
      <c r="L25" s="10">
        <f>SUM('GRÁFICA JM MR'!L25,'GRÁFICA JM RP'!L25)</f>
        <v>6</v>
      </c>
      <c r="M25" s="12">
        <f t="shared" si="4"/>
        <v>1</v>
      </c>
      <c r="N25" s="10">
        <f t="shared" si="5"/>
        <v>6</v>
      </c>
      <c r="P25" s="19"/>
    </row>
    <row r="26" spans="1:16" x14ac:dyDescent="0.25">
      <c r="A26" s="19"/>
      <c r="B26" s="10" t="s">
        <v>310</v>
      </c>
      <c r="C26" s="10" t="s">
        <v>44</v>
      </c>
      <c r="D26" s="10">
        <f>SUM('GRÁFICA JM MR'!D26,'GRÁFICA JM RP'!D26)</f>
        <v>0</v>
      </c>
      <c r="E26" s="12">
        <f t="shared" si="0"/>
        <v>0</v>
      </c>
      <c r="F26" s="10">
        <f>SUM('GRÁFICA JM MR'!F26,'GRÁFICA JM RP'!F26)</f>
        <v>0</v>
      </c>
      <c r="G26" s="12">
        <f t="shared" si="1"/>
        <v>0</v>
      </c>
      <c r="H26" s="10">
        <f>SUM('GRÁFICA JM MR'!H26,'GRÁFICA JM RP'!H26)</f>
        <v>0</v>
      </c>
      <c r="I26" s="12">
        <f t="shared" si="2"/>
        <v>0</v>
      </c>
      <c r="J26" s="10">
        <f>SUM('GRÁFICA JM MR'!J26,'GRÁFICA JM RP'!J26)</f>
        <v>0</v>
      </c>
      <c r="K26" s="12">
        <f t="shared" si="3"/>
        <v>0</v>
      </c>
      <c r="L26" s="10">
        <f>SUM('GRÁFICA JM MR'!L26,'GRÁFICA JM RP'!L26)</f>
        <v>6</v>
      </c>
      <c r="M26" s="12">
        <f t="shared" si="4"/>
        <v>1</v>
      </c>
      <c r="N26" s="10">
        <f t="shared" si="5"/>
        <v>6</v>
      </c>
      <c r="P26" s="19"/>
    </row>
    <row r="27" spans="1:16" x14ac:dyDescent="0.25">
      <c r="A27" s="19"/>
      <c r="B27" s="10" t="s">
        <v>311</v>
      </c>
      <c r="C27" s="10" t="s">
        <v>45</v>
      </c>
      <c r="D27" s="10">
        <f>SUM('GRÁFICA JM MR'!D27,'GRÁFICA JM RP'!D27)</f>
        <v>0</v>
      </c>
      <c r="E27" s="12">
        <f t="shared" si="0"/>
        <v>0</v>
      </c>
      <c r="F27" s="10">
        <f>SUM('GRÁFICA JM MR'!F27,'GRÁFICA JM RP'!F27)</f>
        <v>0</v>
      </c>
      <c r="G27" s="12">
        <f t="shared" si="1"/>
        <v>0</v>
      </c>
      <c r="H27" s="10">
        <f>SUM('GRÁFICA JM MR'!H27,'GRÁFICA JM RP'!H27)</f>
        <v>0</v>
      </c>
      <c r="I27" s="12">
        <f t="shared" si="2"/>
        <v>0</v>
      </c>
      <c r="J27" s="10">
        <f>SUM('GRÁFICA JM MR'!J27,'GRÁFICA JM RP'!J27)</f>
        <v>0</v>
      </c>
      <c r="K27" s="12">
        <f t="shared" si="3"/>
        <v>0</v>
      </c>
      <c r="L27" s="10">
        <f>SUM('GRÁFICA JM MR'!L27,'GRÁFICA JM RP'!L27)</f>
        <v>6</v>
      </c>
      <c r="M27" s="12">
        <f t="shared" si="4"/>
        <v>1</v>
      </c>
      <c r="N27" s="10">
        <f t="shared" si="5"/>
        <v>6</v>
      </c>
      <c r="P27" s="19"/>
    </row>
    <row r="28" spans="1:16" x14ac:dyDescent="0.25">
      <c r="A28" s="19"/>
      <c r="B28" s="10" t="s">
        <v>311</v>
      </c>
      <c r="C28" s="10" t="s">
        <v>46</v>
      </c>
      <c r="D28" s="10">
        <f>SUM('GRÁFICA JM MR'!D28,'GRÁFICA JM RP'!D28)</f>
        <v>0</v>
      </c>
      <c r="E28" s="12">
        <f t="shared" si="0"/>
        <v>0</v>
      </c>
      <c r="F28" s="10">
        <f>SUM('GRÁFICA JM MR'!F28,'GRÁFICA JM RP'!F28)</f>
        <v>0</v>
      </c>
      <c r="G28" s="12">
        <f t="shared" si="1"/>
        <v>0</v>
      </c>
      <c r="H28" s="10">
        <f>SUM('GRÁFICA JM MR'!H28,'GRÁFICA JM RP'!H28)</f>
        <v>0</v>
      </c>
      <c r="I28" s="12">
        <f t="shared" si="2"/>
        <v>0</v>
      </c>
      <c r="J28" s="10">
        <f>SUM('GRÁFICA JM MR'!J28,'GRÁFICA JM RP'!J28)</f>
        <v>0</v>
      </c>
      <c r="K28" s="12">
        <f t="shared" si="3"/>
        <v>0</v>
      </c>
      <c r="L28" s="10">
        <f>SUM('GRÁFICA JM MR'!L28,'GRÁFICA JM RP'!L28)</f>
        <v>6</v>
      </c>
      <c r="M28" s="12">
        <f t="shared" si="4"/>
        <v>1</v>
      </c>
      <c r="N28" s="10">
        <f t="shared" si="5"/>
        <v>6</v>
      </c>
      <c r="P28" s="19"/>
    </row>
    <row r="29" spans="1:16" x14ac:dyDescent="0.25">
      <c r="A29" s="19"/>
      <c r="B29" s="10" t="s">
        <v>312</v>
      </c>
      <c r="C29" s="10" t="s">
        <v>47</v>
      </c>
      <c r="D29" s="10">
        <f>SUM('GRÁFICA JM MR'!D29,'GRÁFICA JM RP'!D29)</f>
        <v>0</v>
      </c>
      <c r="E29" s="12">
        <f t="shared" si="0"/>
        <v>0</v>
      </c>
      <c r="F29" s="10">
        <f>SUM('GRÁFICA JM MR'!F29,'GRÁFICA JM RP'!F29)</f>
        <v>1</v>
      </c>
      <c r="G29" s="12">
        <f t="shared" si="1"/>
        <v>0.16666666666666666</v>
      </c>
      <c r="H29" s="10">
        <f>SUM('GRÁFICA JM MR'!H29,'GRÁFICA JM RP'!H29)</f>
        <v>0</v>
      </c>
      <c r="I29" s="12">
        <f t="shared" si="2"/>
        <v>0</v>
      </c>
      <c r="J29" s="10">
        <f>SUM('GRÁFICA JM MR'!J29,'GRÁFICA JM RP'!J29)</f>
        <v>0</v>
      </c>
      <c r="K29" s="12">
        <f t="shared" si="3"/>
        <v>0</v>
      </c>
      <c r="L29" s="10">
        <f>SUM('GRÁFICA JM MR'!L29,'GRÁFICA JM RP'!L29)</f>
        <v>5</v>
      </c>
      <c r="M29" s="12">
        <f t="shared" si="4"/>
        <v>0.83333333333333337</v>
      </c>
      <c r="N29" s="10">
        <f t="shared" si="5"/>
        <v>6</v>
      </c>
      <c r="P29" s="19"/>
    </row>
    <row r="30" spans="1:16" x14ac:dyDescent="0.25">
      <c r="A30" s="19"/>
      <c r="B30" s="32" t="s">
        <v>0</v>
      </c>
      <c r="C30" s="32"/>
      <c r="D30" s="32">
        <f>SUM(D8:D29)</f>
        <v>5</v>
      </c>
      <c r="E30" s="36">
        <f>D30/$N$30</f>
        <v>3.8167938931297711E-2</v>
      </c>
      <c r="F30" s="32">
        <f>SUM(F8:F29)</f>
        <v>3</v>
      </c>
      <c r="G30" s="36">
        <f>F30/$N$30</f>
        <v>2.2900763358778626E-2</v>
      </c>
      <c r="H30" s="32">
        <f>SUM(H8:H29)</f>
        <v>1</v>
      </c>
      <c r="I30" s="36">
        <f>H30/$N$30</f>
        <v>7.6335877862595417E-3</v>
      </c>
      <c r="J30" s="32">
        <f>SUM(J8:J29)</f>
        <v>0</v>
      </c>
      <c r="K30" s="36">
        <f>J30/$N$30</f>
        <v>0</v>
      </c>
      <c r="L30" s="32">
        <f>SUM(L8:L29)</f>
        <v>122</v>
      </c>
      <c r="M30" s="36">
        <f>L30/$N$30</f>
        <v>0.93129770992366412</v>
      </c>
      <c r="N30" s="32">
        <f>SUM(N8:N29)</f>
        <v>131</v>
      </c>
      <c r="P30" s="19"/>
    </row>
    <row r="31" spans="1:16" x14ac:dyDescent="0.25">
      <c r="A31" s="19"/>
      <c r="B31" s="38" t="s">
        <v>299</v>
      </c>
      <c r="C31" s="38"/>
      <c r="D31" s="19"/>
      <c r="F31" s="19"/>
      <c r="H31" s="19"/>
      <c r="L31" s="19"/>
      <c r="N31" s="19"/>
      <c r="P31" s="19"/>
    </row>
    <row r="32" spans="1:16" x14ac:dyDescent="0.25">
      <c r="A32" s="19"/>
      <c r="D32" s="19"/>
      <c r="F32" s="19"/>
      <c r="H32" s="19"/>
      <c r="L32" s="19"/>
      <c r="N32" s="19"/>
      <c r="P32" s="19"/>
    </row>
  </sheetData>
  <mergeCells count="11">
    <mergeCell ref="L6:M6"/>
    <mergeCell ref="A1:O1"/>
    <mergeCell ref="A3:N3"/>
    <mergeCell ref="B5:B7"/>
    <mergeCell ref="C5:C7"/>
    <mergeCell ref="D5:M5"/>
    <mergeCell ref="N5:N7"/>
    <mergeCell ref="D6:E6"/>
    <mergeCell ref="F6:G6"/>
    <mergeCell ref="H6:I6"/>
    <mergeCell ref="J6:K6"/>
  </mergeCells>
  <conditionalFormatting sqref="D8:N29">
    <cfRule type="cellIs" dxfId="0" priority="1" operator="equal">
      <formula>0</formula>
    </cfRule>
  </conditionalFormatting>
  <printOptions horizontalCentered="1"/>
  <pageMargins left="0.31496062992125984" right="0.31496062992125984" top="1.3385826771653544" bottom="0.74803149606299213" header="0.31496062992125984" footer="0.31496062992125984"/>
  <pageSetup scale="67" fitToHeight="0" orientation="landscape" r:id="rId1"/>
  <headerFooter scaleWithDoc="0">
    <oddHeader>&amp;C&amp;"Helvetica,Negrita"&amp;16&amp;G</oddHeader>
    <oddFooter>&amp;C&amp;G&amp;R&amp;8&amp;P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6E7C5-45CF-4209-8A20-4A205020021C}">
  <dimension ref="A1:AG32"/>
  <sheetViews>
    <sheetView view="pageBreakPreview" zoomScaleNormal="100" zoomScaleSheetLayoutView="100" workbookViewId="0">
      <selection activeCell="B24" sqref="B24"/>
    </sheetView>
  </sheetViews>
  <sheetFormatPr baseColWidth="10" defaultRowHeight="15" x14ac:dyDescent="0.25"/>
  <cols>
    <col min="1" max="1" width="4.28515625" style="5" customWidth="1"/>
    <col min="2" max="2" width="13" style="3" customWidth="1"/>
    <col min="3" max="3" width="9.7109375" style="5" customWidth="1"/>
    <col min="4" max="4" width="9.7109375" style="3" customWidth="1"/>
    <col min="5" max="5" width="9.7109375" style="5" customWidth="1"/>
    <col min="6" max="6" width="9.7109375" style="3" customWidth="1"/>
    <col min="7" max="7" width="9.7109375" style="5" customWidth="1"/>
    <col min="8" max="10" width="9.7109375" style="3" customWidth="1"/>
    <col min="11" max="11" width="9.7109375" style="5" customWidth="1"/>
    <col min="12" max="12" width="9.7109375" style="3" customWidth="1"/>
    <col min="13" max="13" width="12.140625" style="5" customWidth="1"/>
    <col min="14" max="14" width="5.140625" style="3" customWidth="1"/>
    <col min="15" max="15" width="14.85546875" style="5" customWidth="1"/>
    <col min="16" max="16" width="10.140625" style="3" customWidth="1"/>
    <col min="17" max="17" width="14.85546875" style="5" customWidth="1"/>
    <col min="18" max="18" width="10.140625" style="3" customWidth="1"/>
    <col min="19" max="19" width="14.85546875" style="5" customWidth="1"/>
    <col min="20" max="20" width="10.140625" style="3" customWidth="1"/>
    <col min="21" max="21" width="14.85546875" style="5" customWidth="1"/>
    <col min="22" max="22" width="10.140625" style="3" customWidth="1"/>
    <col min="23" max="23" width="14.85546875" style="5" customWidth="1"/>
    <col min="24" max="24" width="10.140625" style="3" customWidth="1"/>
    <col min="25" max="25" width="14.85546875" style="5" customWidth="1"/>
    <col min="26" max="26" width="10.140625" style="3" customWidth="1"/>
    <col min="27" max="27" width="14.85546875" style="5" customWidth="1"/>
    <col min="28" max="28" width="10.140625" style="3" customWidth="1"/>
    <col min="29" max="29" width="14.85546875" style="5" customWidth="1"/>
    <col min="30" max="30" width="10.140625" style="3" customWidth="1"/>
    <col min="31" max="31" width="15.7109375" style="3" customWidth="1"/>
    <col min="32" max="32" width="12.7109375" style="3" customWidth="1"/>
    <col min="33" max="33" width="19.42578125" style="5" customWidth="1"/>
  </cols>
  <sheetData>
    <row r="1" spans="1:33" s="1" customFormat="1" ht="49.5" customHeight="1" x14ac:dyDescent="0.2">
      <c r="A1" s="44" t="s">
        <v>24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30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</row>
    <row r="2" spans="1:33" s="1" customFormat="1" ht="17.25" customHeight="1" x14ac:dyDescent="0.2">
      <c r="A2" s="15"/>
      <c r="B2" s="15"/>
      <c r="C2" s="1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x14ac:dyDescent="0.25">
      <c r="A3" s="45" t="s">
        <v>17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O3" s="19"/>
    </row>
    <row r="4" spans="1:33" x14ac:dyDescent="0.25">
      <c r="A4" s="19"/>
      <c r="C4" s="18"/>
      <c r="D4" s="20" t="s">
        <v>16</v>
      </c>
      <c r="E4" s="20"/>
      <c r="F4" s="20" t="s">
        <v>14</v>
      </c>
      <c r="G4" s="18"/>
      <c r="H4" s="17" t="s">
        <v>19</v>
      </c>
      <c r="I4" s="17"/>
      <c r="J4" s="17" t="s">
        <v>48</v>
      </c>
      <c r="K4" s="18"/>
      <c r="L4" s="17" t="s">
        <v>15</v>
      </c>
      <c r="M4" s="19"/>
      <c r="O4" s="19"/>
    </row>
    <row r="5" spans="1:33" x14ac:dyDescent="0.25">
      <c r="A5" s="19"/>
      <c r="B5" s="46" t="s">
        <v>7</v>
      </c>
      <c r="C5" s="55" t="s">
        <v>18</v>
      </c>
      <c r="D5" s="56"/>
      <c r="E5" s="56"/>
      <c r="F5" s="56"/>
      <c r="G5" s="56"/>
      <c r="H5" s="56"/>
      <c r="I5" s="56"/>
      <c r="J5" s="56"/>
      <c r="K5" s="56"/>
      <c r="L5" s="57"/>
      <c r="M5" s="49" t="s">
        <v>0</v>
      </c>
      <c r="O5" s="19"/>
    </row>
    <row r="6" spans="1:33" ht="14.25" customHeight="1" x14ac:dyDescent="0.25">
      <c r="A6" s="19"/>
      <c r="B6" s="47"/>
      <c r="C6" s="52" t="s">
        <v>118</v>
      </c>
      <c r="D6" s="52"/>
      <c r="E6" s="52" t="s">
        <v>14</v>
      </c>
      <c r="F6" s="52"/>
      <c r="G6" s="53" t="s">
        <v>19</v>
      </c>
      <c r="H6" s="54"/>
      <c r="I6" s="58" t="s">
        <v>48</v>
      </c>
      <c r="J6" s="59"/>
      <c r="K6" s="53" t="s">
        <v>15</v>
      </c>
      <c r="L6" s="54"/>
      <c r="M6" s="50"/>
      <c r="O6" s="19"/>
    </row>
    <row r="7" spans="1:33" x14ac:dyDescent="0.25">
      <c r="A7" s="19"/>
      <c r="B7" s="48"/>
      <c r="C7" s="35" t="s">
        <v>8</v>
      </c>
      <c r="D7" s="35" t="s">
        <v>9</v>
      </c>
      <c r="E7" s="35" t="s">
        <v>8</v>
      </c>
      <c r="F7" s="35" t="s">
        <v>9</v>
      </c>
      <c r="G7" s="35" t="s">
        <v>8</v>
      </c>
      <c r="H7" s="35" t="s">
        <v>9</v>
      </c>
      <c r="I7" s="35" t="s">
        <v>8</v>
      </c>
      <c r="J7" s="35" t="s">
        <v>9</v>
      </c>
      <c r="K7" s="35" t="s">
        <v>8</v>
      </c>
      <c r="L7" s="35" t="s">
        <v>9</v>
      </c>
      <c r="M7" s="51"/>
      <c r="O7" s="19"/>
    </row>
    <row r="8" spans="1:33" x14ac:dyDescent="0.25">
      <c r="A8" s="19"/>
      <c r="B8" s="10" t="s">
        <v>10</v>
      </c>
      <c r="C8" s="10">
        <f>COUNTIF('JUNTAS MR'!E7:E116,"JUVENTUD")</f>
        <v>2</v>
      </c>
      <c r="D8" s="12">
        <f>C8/$M8</f>
        <v>1.834862385321101E-2</v>
      </c>
      <c r="E8" s="10">
        <f>COUNTIF('JUNTAS MR'!E7:E116,"INDÍGENA")</f>
        <v>3</v>
      </c>
      <c r="F8" s="12">
        <f>E8/$M8</f>
        <v>2.7522935779816515E-2</v>
      </c>
      <c r="G8" s="10">
        <f>COUNTIF('JUNTAS MR'!E7:E116,"DISCAPACIDAD")</f>
        <v>1</v>
      </c>
      <c r="H8" s="12">
        <f>G8/$M8</f>
        <v>9.1743119266055051E-3</v>
      </c>
      <c r="I8" s="10">
        <f>COUNTIF('JUNTAS MR'!E7:E116,"LGBTTTIQ+")</f>
        <v>0</v>
      </c>
      <c r="J8" s="12">
        <f>I8/$M8</f>
        <v>0</v>
      </c>
      <c r="K8" s="10">
        <f>COUNTIF('JUNTAS MR'!E7:E116,"N/A")</f>
        <v>103</v>
      </c>
      <c r="L8" s="12">
        <f>K8/$M8</f>
        <v>0.94495412844036697</v>
      </c>
      <c r="M8" s="10">
        <f>SUM(C8,E8,G8,I8,K8)</f>
        <v>109</v>
      </c>
      <c r="O8" s="19"/>
    </row>
    <row r="9" spans="1:33" x14ac:dyDescent="0.25">
      <c r="A9" s="19"/>
      <c r="B9" s="10" t="s">
        <v>11</v>
      </c>
      <c r="C9" s="10">
        <f>COUNTIF('JUNTAS RP'!E7:E28,"JUVENTUD")</f>
        <v>3</v>
      </c>
      <c r="D9" s="12">
        <f>C9/$M9</f>
        <v>0.13636363636363635</v>
      </c>
      <c r="E9" s="10">
        <f>COUNTIF('JUNTAS RP'!E7:E28,"INDÍGENA")</f>
        <v>0</v>
      </c>
      <c r="F9" s="12">
        <f>E9/$M9</f>
        <v>0</v>
      </c>
      <c r="G9" s="10">
        <f>COUNTIF('JUNTAS RP'!E7:E28,"DISCAPACIDAD")</f>
        <v>0</v>
      </c>
      <c r="H9" s="12">
        <f>G9/$M9</f>
        <v>0</v>
      </c>
      <c r="I9" s="10">
        <f>COUNTIF('JUNTAS RP'!E7:E28,"LGBTTTIQ+")</f>
        <v>0</v>
      </c>
      <c r="J9" s="12">
        <f>I9/$M9</f>
        <v>0</v>
      </c>
      <c r="K9" s="10">
        <f>COUNTIF('JUNTAS RP'!E7:E28,"N/A")</f>
        <v>19</v>
      </c>
      <c r="L9" s="12">
        <f>K9/$M9</f>
        <v>0.86363636363636365</v>
      </c>
      <c r="M9" s="10">
        <f>SUM(C9,E9,G9,I9,K9)</f>
        <v>22</v>
      </c>
      <c r="O9" s="19"/>
    </row>
    <row r="10" spans="1:33" x14ac:dyDescent="0.25">
      <c r="A10" s="19"/>
      <c r="B10" s="32" t="s">
        <v>0</v>
      </c>
      <c r="C10" s="32">
        <f>SUM(C8:C9)</f>
        <v>5</v>
      </c>
      <c r="D10" s="36">
        <f>C10/$M$10</f>
        <v>3.8167938931297711E-2</v>
      </c>
      <c r="E10" s="32">
        <f>SUM(E8:E9)</f>
        <v>3</v>
      </c>
      <c r="F10" s="36">
        <f>E10/$M$10</f>
        <v>2.2900763358778626E-2</v>
      </c>
      <c r="G10" s="32">
        <f>SUM(G8:G9)</f>
        <v>1</v>
      </c>
      <c r="H10" s="36">
        <f>G10/$M$10</f>
        <v>7.6335877862595417E-3</v>
      </c>
      <c r="I10" s="32">
        <f>SUM(I8:I9)</f>
        <v>0</v>
      </c>
      <c r="J10" s="36">
        <f>I10/$M$10</f>
        <v>0</v>
      </c>
      <c r="K10" s="32">
        <f>SUM(K8:K9)</f>
        <v>122</v>
      </c>
      <c r="L10" s="36">
        <f>K10/$M$10</f>
        <v>0.93129770992366412</v>
      </c>
      <c r="M10" s="32">
        <f>SUM(M8:M9)</f>
        <v>131</v>
      </c>
      <c r="O10" s="19"/>
    </row>
    <row r="11" spans="1:33" x14ac:dyDescent="0.25">
      <c r="A11" s="19"/>
      <c r="B11" s="38" t="s">
        <v>299</v>
      </c>
      <c r="C11" s="19"/>
      <c r="E11" s="19"/>
      <c r="G11" s="19"/>
      <c r="K11" s="19"/>
      <c r="M11" s="19"/>
      <c r="O11" s="19"/>
    </row>
    <row r="12" spans="1:33" x14ac:dyDescent="0.25">
      <c r="A12" s="16"/>
      <c r="B12" s="16"/>
      <c r="C12" s="16"/>
      <c r="D12" s="16"/>
      <c r="E12" s="16"/>
      <c r="G12" s="19"/>
      <c r="K12" s="19"/>
      <c r="M12" s="19"/>
      <c r="O12" s="19"/>
    </row>
    <row r="13" spans="1:33" x14ac:dyDescent="0.25">
      <c r="A13" s="19"/>
      <c r="C13" s="19"/>
      <c r="E13" s="19"/>
      <c r="G13" s="19"/>
      <c r="K13" s="19"/>
      <c r="M13" s="19"/>
      <c r="O13" s="19"/>
    </row>
    <row r="14" spans="1:33" x14ac:dyDescent="0.25">
      <c r="A14" s="19"/>
      <c r="B14" s="15"/>
      <c r="C14" s="15"/>
      <c r="D14" s="14"/>
      <c r="E14" s="14"/>
      <c r="G14" s="19"/>
      <c r="K14" s="19"/>
      <c r="M14" s="19"/>
      <c r="O14" s="19"/>
    </row>
    <row r="15" spans="1:33" x14ac:dyDescent="0.25">
      <c r="A15" s="19"/>
      <c r="B15" s="23"/>
      <c r="C15" s="21"/>
      <c r="D15" s="24"/>
      <c r="E15" s="25"/>
      <c r="G15" s="19"/>
      <c r="K15" s="19"/>
      <c r="M15" s="19"/>
      <c r="O15" s="19"/>
    </row>
    <row r="16" spans="1:33" x14ac:dyDescent="0.25">
      <c r="A16" s="19"/>
      <c r="B16" s="75" t="s">
        <v>315</v>
      </c>
      <c r="C16" s="75"/>
      <c r="D16" s="75"/>
      <c r="E16" s="75"/>
      <c r="F16" s="75"/>
      <c r="G16" s="19"/>
      <c r="K16" s="19"/>
      <c r="M16" s="19"/>
      <c r="O16" s="19"/>
    </row>
    <row r="17" spans="1:15" x14ac:dyDescent="0.25">
      <c r="A17" s="19"/>
      <c r="B17" s="75"/>
      <c r="C17" s="75"/>
      <c r="D17" s="75"/>
      <c r="E17" s="75"/>
      <c r="F17" s="75"/>
      <c r="G17" s="19"/>
      <c r="K17" s="19"/>
      <c r="M17" s="19"/>
      <c r="O17" s="19"/>
    </row>
    <row r="18" spans="1:15" x14ac:dyDescent="0.25">
      <c r="A18" s="19"/>
      <c r="B18" s="75"/>
      <c r="C18" s="75"/>
      <c r="D18" s="75"/>
      <c r="E18" s="75"/>
      <c r="F18" s="75"/>
      <c r="G18" s="19"/>
      <c r="K18" s="19"/>
      <c r="M18" s="19"/>
      <c r="O18" s="19"/>
    </row>
    <row r="19" spans="1:15" x14ac:dyDescent="0.25">
      <c r="A19" s="19"/>
      <c r="B19" s="63" t="s">
        <v>316</v>
      </c>
      <c r="C19" s="64"/>
      <c r="D19" s="64"/>
      <c r="E19" s="64"/>
      <c r="F19" s="65"/>
      <c r="G19" s="19"/>
      <c r="K19" s="19"/>
      <c r="M19" s="19"/>
      <c r="O19" s="19"/>
    </row>
    <row r="20" spans="1:15" x14ac:dyDescent="0.25">
      <c r="A20" s="19"/>
      <c r="B20" s="22"/>
      <c r="C20" s="21"/>
      <c r="D20" s="24"/>
      <c r="E20" s="25"/>
      <c r="G20" s="19"/>
      <c r="K20" s="19"/>
      <c r="M20" s="19"/>
      <c r="O20" s="19"/>
    </row>
    <row r="21" spans="1:15" x14ac:dyDescent="0.25">
      <c r="A21" s="19"/>
      <c r="B21" s="75" t="s">
        <v>320</v>
      </c>
      <c r="C21" s="75"/>
      <c r="D21" s="75"/>
      <c r="E21" s="75"/>
      <c r="F21" s="75"/>
      <c r="G21" s="19"/>
      <c r="K21" s="19"/>
      <c r="M21" s="19"/>
      <c r="O21" s="19"/>
    </row>
    <row r="22" spans="1:15" x14ac:dyDescent="0.25">
      <c r="A22" s="19"/>
      <c r="B22" s="75"/>
      <c r="C22" s="75"/>
      <c r="D22" s="75"/>
      <c r="E22" s="75"/>
      <c r="F22" s="75"/>
      <c r="G22" s="19"/>
      <c r="K22" s="19"/>
      <c r="M22" s="19"/>
      <c r="O22" s="19"/>
    </row>
    <row r="23" spans="1:15" x14ac:dyDescent="0.25">
      <c r="A23" s="19"/>
      <c r="B23" s="75"/>
      <c r="C23" s="75"/>
      <c r="D23" s="75"/>
      <c r="E23" s="75"/>
      <c r="F23" s="75"/>
      <c r="G23" s="19"/>
      <c r="K23" s="19"/>
      <c r="M23" s="19"/>
      <c r="O23" s="19"/>
    </row>
    <row r="24" spans="1:15" x14ac:dyDescent="0.25">
      <c r="A24" s="19"/>
      <c r="B24" s="40" t="s">
        <v>118</v>
      </c>
      <c r="C24" s="66" t="s">
        <v>317</v>
      </c>
      <c r="D24" s="67"/>
      <c r="E24" s="67"/>
      <c r="F24" s="68"/>
      <c r="G24" s="19"/>
      <c r="K24" s="19"/>
      <c r="M24" s="19"/>
      <c r="O24" s="19"/>
    </row>
    <row r="25" spans="1:15" ht="15.75" x14ac:dyDescent="0.25">
      <c r="A25" s="19"/>
      <c r="B25" s="40" t="s">
        <v>14</v>
      </c>
      <c r="C25" s="69" t="s">
        <v>318</v>
      </c>
      <c r="D25" s="70"/>
      <c r="E25" s="70"/>
      <c r="F25" s="71"/>
      <c r="G25" s="19"/>
      <c r="K25" s="19"/>
      <c r="M25" s="19"/>
      <c r="O25" s="19"/>
    </row>
    <row r="26" spans="1:15" x14ac:dyDescent="0.25">
      <c r="A26" s="19"/>
      <c r="B26" s="39" t="s">
        <v>19</v>
      </c>
      <c r="C26" s="66" t="s">
        <v>33</v>
      </c>
      <c r="D26" s="67"/>
      <c r="E26" s="67"/>
      <c r="F26" s="68"/>
      <c r="G26" s="19"/>
      <c r="K26" s="19"/>
      <c r="M26" s="19"/>
      <c r="O26" s="19"/>
    </row>
    <row r="27" spans="1:15" x14ac:dyDescent="0.25">
      <c r="A27" s="19"/>
      <c r="B27" s="39" t="s">
        <v>48</v>
      </c>
      <c r="C27" s="72" t="s">
        <v>319</v>
      </c>
      <c r="D27" s="73"/>
      <c r="E27" s="73"/>
      <c r="F27" s="74"/>
      <c r="G27" s="19"/>
      <c r="K27" s="19"/>
      <c r="M27" s="19"/>
      <c r="O27" s="19"/>
    </row>
    <row r="28" spans="1:15" x14ac:dyDescent="0.25">
      <c r="A28" s="19"/>
      <c r="C28" s="19"/>
      <c r="E28" s="19"/>
      <c r="G28" s="19"/>
      <c r="K28" s="19"/>
      <c r="M28" s="19"/>
      <c r="O28" s="19"/>
    </row>
    <row r="29" spans="1:15" x14ac:dyDescent="0.25">
      <c r="A29" s="19"/>
      <c r="C29" s="19"/>
      <c r="E29" s="19"/>
      <c r="G29" s="19"/>
      <c r="K29" s="19"/>
      <c r="M29" s="19"/>
      <c r="O29" s="19"/>
    </row>
    <row r="30" spans="1:15" x14ac:dyDescent="0.25">
      <c r="A30" s="19"/>
      <c r="C30" s="19"/>
      <c r="E30" s="19"/>
      <c r="G30" s="19"/>
      <c r="K30" s="19"/>
      <c r="M30" s="19"/>
      <c r="O30" s="19"/>
    </row>
    <row r="31" spans="1:15" x14ac:dyDescent="0.25">
      <c r="A31" s="19"/>
      <c r="C31" s="19"/>
      <c r="E31" s="19"/>
      <c r="G31" s="19"/>
      <c r="K31" s="19"/>
      <c r="M31" s="19"/>
      <c r="O31" s="19"/>
    </row>
    <row r="32" spans="1:15" x14ac:dyDescent="0.25">
      <c r="A32" s="19"/>
      <c r="C32" s="19"/>
      <c r="E32" s="19"/>
      <c r="G32" s="19"/>
      <c r="K32" s="19"/>
      <c r="M32" s="19"/>
      <c r="O32" s="19"/>
    </row>
  </sheetData>
  <mergeCells count="17">
    <mergeCell ref="C26:F26"/>
    <mergeCell ref="C27:F27"/>
    <mergeCell ref="B16:F18"/>
    <mergeCell ref="B19:F19"/>
    <mergeCell ref="B21:F23"/>
    <mergeCell ref="C24:F24"/>
    <mergeCell ref="C25:F25"/>
    <mergeCell ref="A1:N1"/>
    <mergeCell ref="A3:M3"/>
    <mergeCell ref="B5:B7"/>
    <mergeCell ref="M5:M7"/>
    <mergeCell ref="C6:D6"/>
    <mergeCell ref="E6:F6"/>
    <mergeCell ref="G6:H6"/>
    <mergeCell ref="K6:L6"/>
    <mergeCell ref="C5:L5"/>
    <mergeCell ref="I6:J6"/>
  </mergeCells>
  <printOptions horizontalCentered="1" verticalCentered="1"/>
  <pageMargins left="0.31496062992125984" right="0.31496062992125984" top="1.1417322834645669" bottom="0.74803149606299213" header="0.31496062992125984" footer="0.31496062992125984"/>
  <pageSetup scale="67" fitToHeight="0" orientation="landscape" r:id="rId1"/>
  <headerFooter scaleWithDoc="0">
    <oddHeader>&amp;C&amp;"Helvetica,Negrita"&amp;16&amp;G</oddHeader>
    <oddFooter>&amp;C&amp;G&amp;R&amp;8&amp;P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12</vt:i4>
      </vt:variant>
    </vt:vector>
  </HeadingPairs>
  <TitlesOfParts>
    <vt:vector size="18" baseType="lpstr">
      <vt:lpstr>JUNTAS MR</vt:lpstr>
      <vt:lpstr>JUNTAS RP</vt:lpstr>
      <vt:lpstr>GRÁFICA JM MR</vt:lpstr>
      <vt:lpstr>GRÁFICA JM RP</vt:lpstr>
      <vt:lpstr>GRÁFICA JM MR Y RP</vt:lpstr>
      <vt:lpstr>GRÁFICA</vt:lpstr>
      <vt:lpstr>GRÁFICA!Área_de_impresión</vt:lpstr>
      <vt:lpstr>'GRÁFICA JM MR'!Área_de_impresión</vt:lpstr>
      <vt:lpstr>'GRÁFICA JM MR Y RP'!Área_de_impresión</vt:lpstr>
      <vt:lpstr>'GRÁFICA JM RP'!Área_de_impresión</vt:lpstr>
      <vt:lpstr>'JUNTAS MR'!Área_de_impresión</vt:lpstr>
      <vt:lpstr>'JUNTAS RP'!Área_de_impresión</vt:lpstr>
      <vt:lpstr>GRÁFICA!Títulos_a_imprimir</vt:lpstr>
      <vt:lpstr>'GRÁFICA JM MR'!Títulos_a_imprimir</vt:lpstr>
      <vt:lpstr>'GRÁFICA JM MR Y RP'!Títulos_a_imprimir</vt:lpstr>
      <vt:lpstr>'GRÁFICA JM RP'!Títulos_a_imprimir</vt:lpstr>
      <vt:lpstr>'JUNTAS MR'!Títulos_a_imprimir</vt:lpstr>
      <vt:lpstr>'JUNTAS RP'!Títulos_a_imprimir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Zulema Guzmán Mejía</dc:creator>
  <cp:lastModifiedBy>Joaquin Román Franco Rodríguez</cp:lastModifiedBy>
  <cp:lastPrinted>2025-02-25T17:31:37Z</cp:lastPrinted>
  <dcterms:created xsi:type="dcterms:W3CDTF">2024-12-05T18:23:39Z</dcterms:created>
  <dcterms:modified xsi:type="dcterms:W3CDTF">2025-02-25T17:55:49Z</dcterms:modified>
</cp:coreProperties>
</file>